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811"/>
  <workbookPr codeName="ThisWorkbook"/>
  <mc:AlternateContent xmlns:mc="http://schemas.openxmlformats.org/markup-compatibility/2006">
    <mc:Choice Requires="x15">
      <x15ac:absPath xmlns:x15ac="http://schemas.microsoft.com/office/spreadsheetml/2010/11/ac" url="/Users/chiragtejani/Downloads/Habit Tracker/Ultimate/"/>
    </mc:Choice>
  </mc:AlternateContent>
  <xr:revisionPtr revIDLastSave="0" documentId="13_ncr:1_{84B96E98-CD44-9B43-A1FB-9574B0E7BD1C}" xr6:coauthVersionLast="47" xr6:coauthVersionMax="47" xr10:uidLastSave="{00000000-0000-0000-0000-000000000000}"/>
  <bookViews>
    <workbookView xWindow="0" yWindow="500" windowWidth="28800" windowHeight="15700" xr2:uid="{00000000-000D-0000-FFFF-FFFF00000000}"/>
  </bookViews>
  <sheets>
    <sheet name="Setup" sheetId="2" r:id="rId1"/>
    <sheet name="Week 1" sheetId="3" r:id="rId2"/>
    <sheet name="Week 2" sheetId="4" r:id="rId3"/>
    <sheet name="Week 3" sheetId="5" r:id="rId4"/>
    <sheet name="Week 4" sheetId="6" r:id="rId5"/>
    <sheet name="Week 5" sheetId="7" r:id="rId6"/>
    <sheet name="Week 6" sheetId="8" r:id="rId7"/>
    <sheet name="Calendar" sheetId="9" r:id="rId8"/>
  </sheets>
  <externalReferences>
    <externalReference r:id="rId9"/>
  </externalReferences>
  <definedNames>
    <definedName name="CALDAY1">_xludf.LAMBDA(INDIRECT("RC[-5]",FALSE)+1)</definedName>
    <definedName name="CALDAY2">_xludf.LAMBDA(INDIRECT("R[-5]C",FALSE)+7)</definedName>
    <definedName name="SPACINGDAYS">_xludf.LAMBDA(day,_xludf.SWITCH(day,"SUNDAY","S U N D A Y","MONDAY","M O N D A Y","TUESDAY","T U E S D A Y","WEDNESDAY","W E D N E S D A Y","THURSDAY","T H U R S D A Y","FRIDAY","F R I D A Y","SATURDAY","S A T U R D A Y","SUNDAY","S U N D A Y"))</definedName>
    <definedName name="SPACINSHORTDAYS">_xludf.LAMBDA(day,_xludf.SWITCH(day,"MON","M O N","TUE","T U E","WED","W E D","THU","T H U","FRI","F R I","SAT","S A T","SUN","S U N"))</definedName>
    <definedName name="WEEKLYDAYTITLE">_xludf.LAMBDA(SPACINGDAYS(TEXT(INDIRECT("R[2]C[2]",FALSE),"DDDD")))</definedName>
    <definedName name="WEEKLYFIRSTDAY">_xludf.LAMBDA(INDIRECT("$A$1")+[1]Calendar!$AY$29)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4" i="2" l="1"/>
  <c r="AG50" i="9"/>
  <c r="AB50" i="9"/>
  <c r="W50" i="9"/>
  <c r="R50" i="9"/>
  <c r="M50" i="9"/>
  <c r="H50" i="9"/>
  <c r="C50" i="9"/>
  <c r="AG49" i="9"/>
  <c r="AB49" i="9"/>
  <c r="AZ23" i="9" s="1" a="1"/>
  <c r="W49" i="9"/>
  <c r="R49" i="9"/>
  <c r="AX23" i="9" s="1"/>
  <c r="M49" i="9"/>
  <c r="H49" i="9"/>
  <c r="C49" i="9"/>
  <c r="AG48" i="9"/>
  <c r="AB48" i="9"/>
  <c r="W48" i="9"/>
  <c r="R48" i="9"/>
  <c r="M48" i="9"/>
  <c r="AW23" i="9" s="1"/>
  <c r="H48" i="9"/>
  <c r="C48" i="9"/>
  <c r="AG47" i="9"/>
  <c r="AB47" i="9"/>
  <c r="W47" i="9"/>
  <c r="R47" i="9"/>
  <c r="M47" i="9"/>
  <c r="H47" i="9"/>
  <c r="AV23" i="9" s="1" a="1"/>
  <c r="AV23" i="9" s="1"/>
  <c r="C47" i="9"/>
  <c r="AG46" i="9"/>
  <c r="AB46" i="9"/>
  <c r="W46" i="9"/>
  <c r="R46" i="9"/>
  <c r="M46" i="9"/>
  <c r="H46" i="9"/>
  <c r="C46" i="9"/>
  <c r="AG45" i="9"/>
  <c r="AB45" i="9"/>
  <c r="W45" i="9"/>
  <c r="R45" i="9"/>
  <c r="M45" i="9"/>
  <c r="H45" i="9"/>
  <c r="C45" i="9"/>
  <c r="AG44" i="9"/>
  <c r="AB44" i="9"/>
  <c r="W44" i="9"/>
  <c r="R44" i="9"/>
  <c r="M44" i="9"/>
  <c r="H44" i="9"/>
  <c r="C44" i="9"/>
  <c r="AG43" i="9"/>
  <c r="AB43" i="9"/>
  <c r="W43" i="9"/>
  <c r="AY22" i="9" s="1"/>
  <c r="R43" i="9"/>
  <c r="M43" i="9"/>
  <c r="H43" i="9"/>
  <c r="C43" i="9"/>
  <c r="AG42" i="9"/>
  <c r="BA22" i="9" s="1"/>
  <c r="AB42" i="9"/>
  <c r="W42" i="9"/>
  <c r="R42" i="9"/>
  <c r="AX22" i="9" s="1"/>
  <c r="M42" i="9"/>
  <c r="H42" i="9"/>
  <c r="AV22" i="9" s="1"/>
  <c r="C42" i="9"/>
  <c r="AG41" i="9"/>
  <c r="AB41" i="9"/>
  <c r="W41" i="9"/>
  <c r="R41" i="9"/>
  <c r="M41" i="9"/>
  <c r="H41" i="9"/>
  <c r="C41" i="9"/>
  <c r="AG40" i="9"/>
  <c r="AB40" i="9"/>
  <c r="W40" i="9"/>
  <c r="R40" i="9"/>
  <c r="M40" i="9"/>
  <c r="H40" i="9"/>
  <c r="C40" i="9"/>
  <c r="AG39" i="9"/>
  <c r="AB39" i="9"/>
  <c r="W39" i="9"/>
  <c r="R39" i="9"/>
  <c r="M39" i="9"/>
  <c r="H39" i="9"/>
  <c r="C39" i="9"/>
  <c r="AU38" i="9"/>
  <c r="AG38" i="9"/>
  <c r="AB38" i="9"/>
  <c r="AZ21" i="9" s="1"/>
  <c r="W38" i="9"/>
  <c r="R38" i="9"/>
  <c r="M38" i="9"/>
  <c r="AW21" i="9" s="1"/>
  <c r="H38" i="9"/>
  <c r="C38" i="9"/>
  <c r="AU37" i="9"/>
  <c r="AG37" i="9"/>
  <c r="AB37" i="9"/>
  <c r="W37" i="9"/>
  <c r="AY21" i="9" s="1"/>
  <c r="R37" i="9"/>
  <c r="M37" i="9"/>
  <c r="H37" i="9"/>
  <c r="AV21" i="9" s="1"/>
  <c r="C37" i="9"/>
  <c r="AU36" i="9"/>
  <c r="AG36" i="9"/>
  <c r="AB36" i="9"/>
  <c r="W36" i="9"/>
  <c r="R36" i="9"/>
  <c r="M36" i="9"/>
  <c r="H36" i="9"/>
  <c r="C36" i="9"/>
  <c r="AU35" i="9"/>
  <c r="AG35" i="9"/>
  <c r="AB35" i="9"/>
  <c r="W35" i="9"/>
  <c r="R35" i="9"/>
  <c r="M35" i="9"/>
  <c r="H35" i="9"/>
  <c r="C35" i="9"/>
  <c r="AU34" i="9"/>
  <c r="AG34" i="9"/>
  <c r="AB34" i="9"/>
  <c r="W34" i="9"/>
  <c r="R34" i="9"/>
  <c r="M34" i="9"/>
  <c r="H34" i="9"/>
  <c r="C34" i="9"/>
  <c r="AU33" i="9"/>
  <c r="AG33" i="9"/>
  <c r="AB33" i="9"/>
  <c r="W33" i="9"/>
  <c r="R33" i="9"/>
  <c r="M33" i="9"/>
  <c r="H33" i="9"/>
  <c r="C33" i="9"/>
  <c r="AU32" i="9"/>
  <c r="AG32" i="9"/>
  <c r="AB32" i="9"/>
  <c r="W32" i="9"/>
  <c r="R32" i="9"/>
  <c r="M32" i="9"/>
  <c r="H32" i="9"/>
  <c r="C32" i="9"/>
  <c r="AU31" i="9"/>
  <c r="AG31" i="9"/>
  <c r="AB31" i="9"/>
  <c r="W31" i="9"/>
  <c r="R31" i="9"/>
  <c r="M31" i="9"/>
  <c r="H31" i="9"/>
  <c r="C31" i="9"/>
  <c r="AU30" i="9"/>
  <c r="AG30" i="9"/>
  <c r="AB30" i="9"/>
  <c r="W30" i="9"/>
  <c r="R30" i="9"/>
  <c r="M30" i="9"/>
  <c r="H30" i="9"/>
  <c r="C30" i="9"/>
  <c r="AY29" i="9"/>
  <c r="D8" i="3" s="1"/>
  <c r="B6" i="3" s="1" a="1"/>
  <c r="B6" i="3" s="1"/>
  <c r="AU29" i="9"/>
  <c r="AG29" i="9"/>
  <c r="AB29" i="9"/>
  <c r="W29" i="9"/>
  <c r="R29" i="9"/>
  <c r="M29" i="9"/>
  <c r="H29" i="9"/>
  <c r="C29" i="9"/>
  <c r="AU28" i="9"/>
  <c r="AG28" i="9"/>
  <c r="AB28" i="9"/>
  <c r="W28" i="9"/>
  <c r="R28" i="9"/>
  <c r="M28" i="9"/>
  <c r="H28" i="9"/>
  <c r="AV19" i="9" s="1"/>
  <c r="C28" i="9"/>
  <c r="AU27" i="9"/>
  <c r="AK27" i="9"/>
  <c r="AL27" i="9" s="1"/>
  <c r="AG27" i="9"/>
  <c r="AB27" i="9"/>
  <c r="W27" i="9"/>
  <c r="AY19" i="9" s="1"/>
  <c r="R27" i="9"/>
  <c r="M27" i="9"/>
  <c r="AW19" i="9" s="1"/>
  <c r="H27" i="9"/>
  <c r="C27" i="9"/>
  <c r="AG26" i="9"/>
  <c r="AB26" i="9"/>
  <c r="W26" i="9"/>
  <c r="R26" i="9"/>
  <c r="M26" i="9"/>
  <c r="H26" i="9"/>
  <c r="C26" i="9"/>
  <c r="AG25" i="9"/>
  <c r="AB25" i="9"/>
  <c r="W25" i="9"/>
  <c r="R25" i="9"/>
  <c r="M25" i="9"/>
  <c r="H25" i="9"/>
  <c r="C25" i="9"/>
  <c r="AV28" i="9" s="1"/>
  <c r="AG24" i="9"/>
  <c r="AB24" i="9"/>
  <c r="W24" i="9"/>
  <c r="R24" i="9"/>
  <c r="M24" i="9"/>
  <c r="H24" i="9"/>
  <c r="C24" i="9"/>
  <c r="AZ23" i="9"/>
  <c r="AY23" i="9"/>
  <c r="AG23" i="9"/>
  <c r="AB23" i="9"/>
  <c r="W23" i="9"/>
  <c r="R23" i="9"/>
  <c r="M23" i="9"/>
  <c r="H23" i="9"/>
  <c r="C23" i="9"/>
  <c r="AZ22" i="9"/>
  <c r="AW22" i="9"/>
  <c r="AG22" i="9"/>
  <c r="AB22" i="9"/>
  <c r="W22" i="9"/>
  <c r="R22" i="9"/>
  <c r="M22" i="9"/>
  <c r="AW18" i="9" s="1"/>
  <c r="H22" i="9"/>
  <c r="C22" i="9"/>
  <c r="AX21" i="9"/>
  <c r="AU21" i="9"/>
  <c r="AG21" i="9"/>
  <c r="AB21" i="9"/>
  <c r="W21" i="9"/>
  <c r="R21" i="9"/>
  <c r="M21" i="9"/>
  <c r="H21" i="9"/>
  <c r="C21" i="9"/>
  <c r="BA20" i="9"/>
  <c r="AX20" i="9"/>
  <c r="AU20" i="9"/>
  <c r="AZ19" i="9"/>
  <c r="AX19" i="9"/>
  <c r="AU19" i="9"/>
  <c r="BA18" i="9"/>
  <c r="AX18" i="9"/>
  <c r="AC4" i="9"/>
  <c r="B2" i="9"/>
  <c r="AJ12" i="8" a="1"/>
  <c r="AJ12" i="8" s="1"/>
  <c r="AJ11" i="8" a="1"/>
  <c r="AJ11" i="8"/>
  <c r="AJ10" i="8" a="1"/>
  <c r="AJ10" i="8" s="1"/>
  <c r="AJ9" i="8" a="1"/>
  <c r="AJ9" i="8" s="1"/>
  <c r="AJ8" i="8" a="1"/>
  <c r="AJ8" i="8" s="1"/>
  <c r="AJ7" i="8" a="1"/>
  <c r="AJ7" i="8" s="1"/>
  <c r="AJ6" i="8" a="1"/>
  <c r="AJ6" i="8" s="1"/>
  <c r="V3" i="8"/>
  <c r="N3" i="8"/>
  <c r="D39" i="7"/>
  <c r="B37" i="7" s="1" a="1"/>
  <c r="B37" i="7" s="1"/>
  <c r="AJ12" i="7" a="1"/>
  <c r="AJ12" i="7"/>
  <c r="AJ11" i="7" a="1"/>
  <c r="AJ11" i="7" s="1"/>
  <c r="AJ10" i="7" a="1"/>
  <c r="AJ10" i="7" s="1"/>
  <c r="AJ9" i="7" a="1"/>
  <c r="AJ9" i="7" s="1"/>
  <c r="AJ8" i="7" a="1"/>
  <c r="AJ8" i="7"/>
  <c r="AJ7" i="7" a="1"/>
  <c r="AJ7" i="7" s="1"/>
  <c r="AJ6" i="7" a="1"/>
  <c r="AJ6" i="7"/>
  <c r="V3" i="7"/>
  <c r="N3" i="7" s="1"/>
  <c r="AJ12" i="6" a="1"/>
  <c r="AJ12" i="6"/>
  <c r="AJ11" i="6" a="1"/>
  <c r="AJ11" i="6" s="1"/>
  <c r="AJ10" i="6" a="1"/>
  <c r="AJ10" i="6" s="1"/>
  <c r="AJ9" i="6" a="1"/>
  <c r="AJ9" i="6" s="1"/>
  <c r="AJ8" i="6" a="1"/>
  <c r="AJ8" i="6"/>
  <c r="L8" i="6"/>
  <c r="J6" i="6" s="1" a="1"/>
  <c r="J6" i="6" s="1"/>
  <c r="AJ7" i="6" a="1"/>
  <c r="AJ7" i="6" s="1"/>
  <c r="AJ6" i="6" a="1"/>
  <c r="AJ6" i="6"/>
  <c r="V3" i="6"/>
  <c r="N3" i="6" s="1"/>
  <c r="T39" i="5"/>
  <c r="R37" i="5" s="1" a="1"/>
  <c r="R37" i="5" s="1"/>
  <c r="AJ12" i="5" a="1"/>
  <c r="AJ12" i="5"/>
  <c r="AJ11" i="5" a="1"/>
  <c r="AJ11" i="5" s="1"/>
  <c r="AJ10" i="5" a="1"/>
  <c r="AJ10" i="5" s="1"/>
  <c r="AJ9" i="5" a="1"/>
  <c r="AJ9" i="5"/>
  <c r="AJ8" i="5" a="1"/>
  <c r="AJ8" i="5" s="1"/>
  <c r="AJ7" i="5" a="1"/>
  <c r="AJ7" i="5"/>
  <c r="AJ6" i="5" a="1"/>
  <c r="AJ6" i="5"/>
  <c r="V3" i="5"/>
  <c r="N3" i="5" s="1"/>
  <c r="AJ12" i="4" a="1"/>
  <c r="AJ12" i="4" s="1"/>
  <c r="AJ11" i="4" a="1"/>
  <c r="AJ11" i="4"/>
  <c r="AJ10" i="4" a="1"/>
  <c r="AJ10" i="4" s="1"/>
  <c r="AJ9" i="4" a="1"/>
  <c r="AJ9" i="4"/>
  <c r="AJ8" i="4" a="1"/>
  <c r="AJ8" i="4" s="1"/>
  <c r="T8" i="4"/>
  <c r="R6" i="4" s="1" a="1"/>
  <c r="R6" i="4" s="1"/>
  <c r="AJ7" i="4" a="1"/>
  <c r="AJ7" i="4"/>
  <c r="AJ6" i="4" a="1"/>
  <c r="AJ6" i="4" s="1"/>
  <c r="V3" i="4"/>
  <c r="N3" i="4" s="1"/>
  <c r="AJ12" i="3" a="1"/>
  <c r="AJ12" i="3" s="1"/>
  <c r="AJ11" i="3" a="1"/>
  <c r="AJ11" i="3" s="1"/>
  <c r="AJ10" i="3" a="1"/>
  <c r="AJ10" i="3"/>
  <c r="AJ9" i="3" a="1"/>
  <c r="AJ9" i="3"/>
  <c r="AJ8" i="3" a="1"/>
  <c r="AJ8" i="3" s="1"/>
  <c r="AJ7" i="3" a="1"/>
  <c r="AJ7" i="3"/>
  <c r="AJ6" i="3" a="1"/>
  <c r="AJ6" i="3" s="1"/>
  <c r="V3" i="3"/>
  <c r="N3" i="3" s="1"/>
  <c r="AL8" i="2" a="1"/>
  <c r="AL8" i="2"/>
  <c r="AK8" i="2" a="1"/>
  <c r="AK8" i="2" s="1"/>
  <c r="AJ8" i="2" a="1"/>
  <c r="AJ8" i="2" s="1"/>
  <c r="AI8" i="2" a="1"/>
  <c r="AI8" i="2"/>
  <c r="AH8" i="2" a="1"/>
  <c r="AH8" i="2"/>
  <c r="AG8" i="2" a="1"/>
  <c r="AG8" i="2"/>
  <c r="AF8" i="2" a="1"/>
  <c r="AF8" i="2" s="1"/>
  <c r="AE8" i="2" a="1"/>
  <c r="AE8" i="2"/>
  <c r="AD8" i="2" a="1"/>
  <c r="AD8" i="2" s="1"/>
  <c r="AC8" i="2" a="1"/>
  <c r="AC8" i="2"/>
  <c r="AB8" i="2" a="1"/>
  <c r="AB8" i="2" s="1"/>
  <c r="AL7" i="2"/>
  <c r="AK7" i="2"/>
  <c r="AJ7" i="2"/>
  <c r="AI7" i="2"/>
  <c r="AH7" i="2"/>
  <c r="AG7" i="2"/>
  <c r="AF7" i="2"/>
  <c r="AE7" i="2"/>
  <c r="AD7" i="2"/>
  <c r="AC7" i="2"/>
  <c r="AB7" i="2"/>
  <c r="AN55" i="9" a="1"/>
  <c r="AP50" i="9" a="1"/>
  <c r="AP41" i="9" a="1"/>
  <c r="AP36" i="9" a="1"/>
  <c r="AP21" i="9" a="1"/>
  <c r="AP19" i="9" a="1"/>
  <c r="AP42" i="9" a="1"/>
  <c r="AP28" i="9" a="1"/>
  <c r="AP17" i="9" a="1"/>
  <c r="AY15" i="9" a="1"/>
  <c r="BA14" i="9" a="1"/>
  <c r="AY11" i="9" a="1"/>
  <c r="AN54" i="9" a="1"/>
  <c r="AP51" i="9" a="1"/>
  <c r="AP48" i="9" a="1"/>
  <c r="AP45" i="9" a="1"/>
  <c r="AP22" i="9" a="1"/>
  <c r="AP32" i="9" a="1"/>
  <c r="AP25" i="9" a="1"/>
  <c r="AP20" i="9" a="1"/>
  <c r="AP18" i="9" a="1"/>
  <c r="AP13" i="9" a="1"/>
  <c r="AP43" i="9" a="1"/>
  <c r="AP40" i="9" a="1"/>
  <c r="AP33" i="9" a="1"/>
  <c r="AP31" i="9" a="1"/>
  <c r="AP49" i="9" a="1"/>
  <c r="AP34" i="9" a="1"/>
  <c r="AU12" i="9" a="1"/>
  <c r="AP35" i="9" a="1"/>
  <c r="AP23" i="9" a="1"/>
  <c r="AY13" i="9" a="1"/>
  <c r="AX10" i="9" a="1"/>
  <c r="AW14" i="9" a="1"/>
  <c r="AX13" i="9" a="1"/>
  <c r="BA12" i="9" a="1"/>
  <c r="AP14" i="9" a="1"/>
  <c r="AX12" i="9" a="1"/>
  <c r="AX14" i="9" a="1"/>
  <c r="AZ15" i="9" a="1"/>
  <c r="AP47" i="9" a="1"/>
  <c r="AW13" i="9" a="1"/>
  <c r="AU11" i="9" a="1"/>
  <c r="BA10" i="9" a="1"/>
  <c r="AU13" i="9" a="1"/>
  <c r="AV15" i="9" a="1"/>
  <c r="AP44" i="9" a="1"/>
  <c r="AW10" i="9" a="1"/>
  <c r="AP37" i="9" a="1"/>
  <c r="AV13" i="9" a="1"/>
  <c r="AZ11" i="9" a="1"/>
  <c r="AX15" i="9" a="1"/>
  <c r="AZ14" i="9" a="1"/>
  <c r="AX11" i="9" a="1"/>
  <c r="AV11" i="9" a="1"/>
  <c r="AV11" i="9" l="1"/>
  <c r="AX11" i="9"/>
  <c r="AZ14" i="9"/>
  <c r="AX15" i="9"/>
  <c r="AZ11" i="9"/>
  <c r="AV13" i="9"/>
  <c r="AP37" i="9"/>
  <c r="AW10" i="9"/>
  <c r="AP44" i="9"/>
  <c r="AV15" i="9"/>
  <c r="AU13" i="9"/>
  <c r="BA10" i="9"/>
  <c r="AU11" i="9"/>
  <c r="AW13" i="9"/>
  <c r="AP47" i="9"/>
  <c r="AZ15" i="9"/>
  <c r="AX14" i="9"/>
  <c r="AX12" i="9"/>
  <c r="AP14" i="9"/>
  <c r="BA12" i="9"/>
  <c r="AX13" i="9"/>
  <c r="AW14" i="9"/>
  <c r="AX10" i="9"/>
  <c r="AY13" i="9"/>
  <c r="AP23" i="9"/>
  <c r="AP35" i="9"/>
  <c r="AU12" i="9"/>
  <c r="AP34" i="9"/>
  <c r="AP49" i="9"/>
  <c r="AP31" i="9"/>
  <c r="AP33" i="9"/>
  <c r="AP40" i="9"/>
  <c r="AP43" i="9"/>
  <c r="AP13" i="9"/>
  <c r="AP18" i="9"/>
  <c r="AP20" i="9"/>
  <c r="AP25" i="9"/>
  <c r="AP32" i="9"/>
  <c r="AP22" i="9"/>
  <c r="AP45" i="9"/>
  <c r="AP48" i="9"/>
  <c r="AP51" i="9"/>
  <c r="AN54" i="9"/>
  <c r="AY11" i="9"/>
  <c r="BA14" i="9"/>
  <c r="AY15" i="9"/>
  <c r="AP17" i="9"/>
  <c r="AP28" i="9"/>
  <c r="AP42" i="9"/>
  <c r="AP19" i="9"/>
  <c r="AP21" i="9"/>
  <c r="AP36" i="9"/>
  <c r="AP41" i="9"/>
  <c r="AP50" i="9"/>
  <c r="AN55" i="9"/>
  <c r="BA21" i="9"/>
  <c r="L8" i="5"/>
  <c r="J6" i="5" s="1" a="1"/>
  <c r="J6" i="5" s="1"/>
  <c r="AV30" i="9"/>
  <c r="AV36" i="9"/>
  <c r="AV18" i="9"/>
  <c r="AV33" i="9"/>
  <c r="AV31" i="9"/>
  <c r="AV35" i="9"/>
  <c r="AZ18" i="9"/>
  <c r="AV37" i="9"/>
  <c r="AV38" i="9"/>
  <c r="T39" i="8"/>
  <c r="R37" i="8" s="1" a="1"/>
  <c r="R37" i="8" s="1"/>
  <c r="AB8" i="7"/>
  <c r="Z6" i="7" s="1" a="1"/>
  <c r="Z6" i="7" s="1"/>
  <c r="D8" i="6"/>
  <c r="B6" i="6" s="1" a="1"/>
  <c r="B6" i="6" s="1"/>
  <c r="L39" i="5"/>
  <c r="J37" i="5" s="1" a="1"/>
  <c r="J37" i="5" s="1"/>
  <c r="L39" i="8"/>
  <c r="J37" i="8" s="1" a="1"/>
  <c r="J37" i="8" s="1"/>
  <c r="T8" i="7"/>
  <c r="R6" i="7" s="1" a="1"/>
  <c r="R6" i="7" s="1"/>
  <c r="D39" i="8"/>
  <c r="B37" i="8" s="1" a="1"/>
  <c r="B37" i="8" s="1"/>
  <c r="L8" i="7"/>
  <c r="J6" i="7" s="1" a="1"/>
  <c r="J6" i="7" s="1"/>
  <c r="T39" i="6"/>
  <c r="R37" i="6" s="1" a="1"/>
  <c r="R37" i="6" s="1"/>
  <c r="AB8" i="5"/>
  <c r="Z6" i="5" s="1" a="1"/>
  <c r="Z6" i="5" s="1"/>
  <c r="D8" i="4"/>
  <c r="B6" i="4" s="1" a="1"/>
  <c r="B6" i="4" s="1"/>
  <c r="L39" i="3"/>
  <c r="J37" i="3" s="1" a="1"/>
  <c r="J37" i="3" s="1"/>
  <c r="B21" i="9"/>
  <c r="AB8" i="8"/>
  <c r="Z6" i="8" s="1" a="1"/>
  <c r="Z6" i="8" s="1"/>
  <c r="D8" i="7"/>
  <c r="B6" i="7" s="1" a="1"/>
  <c r="B6" i="7" s="1"/>
  <c r="L39" i="6"/>
  <c r="J37" i="6" s="1" a="1"/>
  <c r="J37" i="6" s="1"/>
  <c r="T8" i="5"/>
  <c r="R6" i="5" s="1" a="1"/>
  <c r="R6" i="5" s="1"/>
  <c r="D39" i="3"/>
  <c r="B37" i="3" s="1" a="1"/>
  <c r="B37" i="3" s="1"/>
  <c r="L8" i="8"/>
  <c r="J6" i="8" s="1" a="1"/>
  <c r="J6" i="8" s="1"/>
  <c r="T39" i="7"/>
  <c r="R37" i="7" s="1" a="1"/>
  <c r="R37" i="7" s="1"/>
  <c r="AB8" i="6"/>
  <c r="Z6" i="6" s="1" a="1"/>
  <c r="Z6" i="6" s="1"/>
  <c r="D8" i="8"/>
  <c r="B6" i="8" s="1" a="1"/>
  <c r="B6" i="8" s="1"/>
  <c r="L39" i="7"/>
  <c r="J37" i="7" s="1" a="1"/>
  <c r="J37" i="7" s="1"/>
  <c r="T8" i="6"/>
  <c r="R6" i="6" s="1" a="1"/>
  <c r="R6" i="6" s="1"/>
  <c r="D39" i="4"/>
  <c r="B37" i="4" s="1" a="1"/>
  <c r="B37" i="4" s="1"/>
  <c r="AU10" i="9" a="1"/>
  <c r="AU10" i="9" s="1"/>
  <c r="BA19" i="9"/>
  <c r="AK42" i="9"/>
  <c r="AL42" i="9" s="1"/>
  <c r="AU22" i="9"/>
  <c r="BA23" i="9"/>
  <c r="AV27" i="9"/>
  <c r="AV32" i="9"/>
  <c r="L8" i="3"/>
  <c r="J6" i="3" s="1" a="1"/>
  <c r="J6" i="3" s="1"/>
  <c r="T39" i="3"/>
  <c r="R37" i="3" s="1" a="1"/>
  <c r="R37" i="3" s="1"/>
  <c r="T39" i="4"/>
  <c r="R37" i="4" s="1" a="1"/>
  <c r="R37" i="4" s="1"/>
  <c r="AU18" i="9"/>
  <c r="AK47" i="9"/>
  <c r="AL47" i="9" s="1"/>
  <c r="AB8" i="4"/>
  <c r="Z6" i="4" s="1" a="1"/>
  <c r="Z6" i="4" s="1"/>
  <c r="D8" i="5"/>
  <c r="B6" i="5" s="1" a="1"/>
  <c r="B6" i="5" s="1"/>
  <c r="D39" i="6"/>
  <c r="B37" i="6" s="1" a="1"/>
  <c r="B37" i="6" s="1"/>
  <c r="T8" i="3"/>
  <c r="R6" i="3" s="1" a="1"/>
  <c r="R6" i="3" s="1"/>
  <c r="L39" i="4"/>
  <c r="J37" i="4" s="1" a="1"/>
  <c r="J37" i="4" s="1"/>
  <c r="AB8" i="3"/>
  <c r="Z6" i="3" s="1" a="1"/>
  <c r="Z6" i="3" s="1"/>
  <c r="L8" i="4"/>
  <c r="J6" i="4" s="1" a="1"/>
  <c r="J6" i="4" s="1"/>
  <c r="D39" i="5"/>
  <c r="B37" i="5" s="1" a="1"/>
  <c r="B37" i="5" s="1"/>
  <c r="T8" i="8"/>
  <c r="R6" i="8" s="1" a="1"/>
  <c r="R6" i="8" s="1"/>
  <c r="AW20" i="9"/>
  <c r="AV20" i="9"/>
  <c r="AK32" i="9"/>
  <c r="AL32" i="9" s="1"/>
  <c r="AV34" i="9"/>
  <c r="AY18" i="9"/>
  <c r="AY20" i="9"/>
  <c r="AK37" i="9"/>
  <c r="AL37" i="9" s="1"/>
  <c r="AZ20" i="9"/>
  <c r="AU23" i="9"/>
  <c r="AK22" i="9"/>
  <c r="AL22" i="9" s="1"/>
  <c r="AV29" i="9"/>
  <c r="AO19" i="9" a="1"/>
  <c r="AO42" i="9" a="1"/>
  <c r="BA13" i="9" a="1"/>
  <c r="AV10" i="9" a="1"/>
  <c r="AP24" i="9" a="1"/>
  <c r="AO21" i="9" a="1"/>
  <c r="AO47" i="9" a="1"/>
  <c r="AO28" i="9" a="1"/>
  <c r="AP16" i="9" a="1"/>
  <c r="AN11" i="9" a="1"/>
  <c r="BA11" i="9" a="1"/>
  <c r="AP26" i="9" a="1"/>
  <c r="AV12" i="9" a="1"/>
  <c r="AW15" i="9" a="1"/>
  <c r="AP11" i="9" a="1"/>
  <c r="AP52" i="9" a="1"/>
  <c r="AY12" i="9" a="1"/>
  <c r="AP29" i="9" a="1"/>
  <c r="AZ13" i="9" a="1"/>
  <c r="AO11" i="9" a="1"/>
  <c r="AW12" i="9" a="1"/>
  <c r="AY14" i="9" a="1"/>
  <c r="AO44" i="9" a="1"/>
  <c r="AO32" i="9" a="1"/>
  <c r="AO25" i="9" a="1"/>
  <c r="AZ10" i="9" a="1"/>
  <c r="AZ12" i="9" a="1"/>
  <c r="AP30" i="9" a="1"/>
  <c r="AO49" i="9" a="1"/>
  <c r="AO17" i="9" a="1"/>
  <c r="AO31" i="9" a="1"/>
  <c r="AO22" i="9" a="1"/>
  <c r="AP39" i="9" a="1"/>
  <c r="AO45" i="9" a="1"/>
  <c r="AP12" i="9" a="1"/>
  <c r="AV14" i="9" a="1"/>
  <c r="AO14" i="9" a="1"/>
  <c r="AO13" i="9" a="1"/>
  <c r="AO51" i="9" a="1"/>
  <c r="AO36" i="9" a="1"/>
  <c r="AP38" i="9" a="1"/>
  <c r="AP27" i="9" a="1"/>
  <c r="AW11" i="9" a="1"/>
  <c r="AU15" i="9" a="1"/>
  <c r="AP46" i="9" a="1"/>
  <c r="AO23" i="9" a="1"/>
  <c r="AO18" i="9" a="1"/>
  <c r="AO35" i="9" a="1"/>
  <c r="AU14" i="9" a="1"/>
  <c r="AY10" i="9" a="1"/>
  <c r="AP15" i="9" a="1"/>
  <c r="AO33" i="9" a="1"/>
  <c r="AO34" i="9" a="1"/>
  <c r="AO41" i="9" a="1"/>
  <c r="AO50" i="9" a="1"/>
  <c r="BA15" i="9" a="1"/>
  <c r="BA15" i="9" l="1"/>
  <c r="AO50" i="9"/>
  <c r="AO41" i="9"/>
  <c r="AO34" i="9"/>
  <c r="AO33" i="9"/>
  <c r="AP15" i="9"/>
  <c r="AY10" i="9"/>
  <c r="AU14" i="9"/>
  <c r="AO35" i="9"/>
  <c r="AO18" i="9"/>
  <c r="AO23" i="9"/>
  <c r="AP46" i="9"/>
  <c r="AU15" i="9"/>
  <c r="AW11" i="9"/>
  <c r="AP27" i="9"/>
  <c r="AP38" i="9"/>
  <c r="AO36" i="9"/>
  <c r="AO51" i="9"/>
  <c r="AO13" i="9"/>
  <c r="AO14" i="9"/>
  <c r="AV14" i="9"/>
  <c r="AP12" i="9"/>
  <c r="AO45" i="9"/>
  <c r="AP39" i="9"/>
  <c r="AO22" i="9"/>
  <c r="AO31" i="9"/>
  <c r="AO17" i="9"/>
  <c r="AO49" i="9"/>
  <c r="AP30" i="9"/>
  <c r="AZ12" i="9"/>
  <c r="AZ10" i="9"/>
  <c r="AO25" i="9"/>
  <c r="AO32" i="9"/>
  <c r="AO44" i="9"/>
  <c r="AY14" i="9"/>
  <c r="AW12" i="9"/>
  <c r="AO11" i="9"/>
  <c r="AZ13" i="9"/>
  <c r="AP29" i="9"/>
  <c r="AY12" i="9"/>
  <c r="AP52" i="9"/>
  <c r="AP11" i="9"/>
  <c r="AW15" i="9"/>
  <c r="AV12" i="9"/>
  <c r="AP26" i="9"/>
  <c r="BA11" i="9"/>
  <c r="AN11" i="9"/>
  <c r="AP16" i="9"/>
  <c r="AO28" i="9"/>
  <c r="AO47" i="9"/>
  <c r="AO21" i="9"/>
  <c r="AP24" i="9"/>
  <c r="AV10" i="9"/>
  <c r="BA13" i="9"/>
  <c r="AO42" i="9"/>
  <c r="AO19" i="9"/>
  <c r="K4" i="9"/>
  <c r="AA26" i="9"/>
  <c r="G26" i="9"/>
  <c r="V46" i="9"/>
  <c r="B46" i="9"/>
  <c r="AA41" i="9"/>
  <c r="G41" i="9"/>
  <c r="AA36" i="9"/>
  <c r="G36" i="9"/>
  <c r="Q31" i="9"/>
  <c r="AA21" i="9"/>
  <c r="G21" i="9"/>
  <c r="V26" i="9"/>
  <c r="B26" i="9"/>
  <c r="B19" i="9" a="1"/>
  <c r="B19" i="9" s="1"/>
  <c r="Q46" i="9"/>
  <c r="V41" i="9"/>
  <c r="B41" i="9"/>
  <c r="V36" i="9"/>
  <c r="B36" i="9"/>
  <c r="AF31" i="9"/>
  <c r="L31" i="9"/>
  <c r="V21" i="9"/>
  <c r="Q26" i="9"/>
  <c r="AF46" i="9"/>
  <c r="L46" i="9"/>
  <c r="Q41" i="9"/>
  <c r="Q36" i="9"/>
  <c r="AA31" i="9"/>
  <c r="G31" i="9"/>
  <c r="Q21" i="9"/>
  <c r="AF26" i="9"/>
  <c r="L26" i="9"/>
  <c r="V31" i="9"/>
  <c r="AF21" i="9"/>
  <c r="G46" i="9"/>
  <c r="L41" i="9"/>
  <c r="L36" i="9"/>
  <c r="AA46" i="9"/>
  <c r="AF41" i="9"/>
  <c r="B31" i="9"/>
  <c r="L21" i="9"/>
  <c r="AF36" i="9"/>
  <c r="AO52" i="9" a="1"/>
  <c r="AN37" i="9" a="1"/>
  <c r="AN49" i="9" a="1"/>
  <c r="AN21" i="9" a="1"/>
  <c r="AN24" i="9" a="1"/>
  <c r="AN45" i="9" a="1"/>
  <c r="AN52" i="9" a="1"/>
  <c r="AN25" i="9" a="1"/>
  <c r="AN36" i="9" a="1"/>
  <c r="AO46" i="9" a="1"/>
  <c r="AN12" i="9" a="1"/>
  <c r="AN35" i="9" a="1"/>
  <c r="AO37" i="9" a="1"/>
  <c r="AO38" i="9" a="1"/>
  <c r="AN22" i="9" a="1"/>
  <c r="AN30" i="9" a="1"/>
  <c r="AO15" i="9" a="1"/>
  <c r="AN44" i="9" a="1"/>
  <c r="AN26" i="9" a="1"/>
  <c r="AN15" i="9" a="1"/>
  <c r="AN14" i="9" a="1"/>
  <c r="AN51" i="9" a="1"/>
  <c r="AN33" i="9" a="1"/>
  <c r="AN43" i="9" a="1"/>
  <c r="AN20" i="9" a="1"/>
  <c r="AN16" i="9" a="1"/>
  <c r="AO40" i="9" a="1"/>
  <c r="AO12" i="9" a="1"/>
  <c r="AN50" i="9" a="1"/>
  <c r="AN32" i="9" a="1"/>
  <c r="AN47" i="9" a="1"/>
  <c r="AO20" i="9" a="1"/>
  <c r="AO30" i="9" a="1"/>
  <c r="AO24" i="9" a="1"/>
  <c r="AN46" i="9" a="1"/>
  <c r="AN31" i="9" a="1"/>
  <c r="AN41" i="9" a="1"/>
  <c r="AO16" i="9" a="1"/>
  <c r="AO43" i="9" a="1"/>
  <c r="AO48" i="9" a="1"/>
  <c r="AN23" i="9" a="1"/>
  <c r="AN28" i="9" a="1"/>
  <c r="AN39" i="9" a="1"/>
  <c r="AN48" i="9" a="1"/>
  <c r="AN29" i="9" a="1"/>
  <c r="AN13" i="9" a="1"/>
  <c r="AO27" i="9" a="1"/>
  <c r="AO26" i="9" a="1"/>
  <c r="AN19" i="9" a="1"/>
  <c r="AN42" i="9" a="1"/>
  <c r="AN17" i="9" a="1"/>
  <c r="AN38" i="9" a="1"/>
  <c r="AN18" i="9" a="1"/>
  <c r="AN27" i="9" a="1"/>
  <c r="AN34" i="9" a="1"/>
  <c r="AO39" i="9" a="1"/>
  <c r="AO29" i="9" a="1"/>
  <c r="AN40" i="9" a="1"/>
  <c r="AN40" i="9" l="1"/>
  <c r="AO29" i="9"/>
  <c r="AO39" i="9"/>
  <c r="AN34" i="9"/>
  <c r="AN27" i="9"/>
  <c r="AN18" i="9"/>
  <c r="AN38" i="9"/>
  <c r="AN17" i="9"/>
  <c r="AN42" i="9"/>
  <c r="AN19" i="9"/>
  <c r="AO26" i="9"/>
  <c r="AO27" i="9"/>
  <c r="AN13" i="9"/>
  <c r="AN29" i="9"/>
  <c r="AN48" i="9"/>
  <c r="AN39" i="9"/>
  <c r="AN28" i="9"/>
  <c r="AN23" i="9"/>
  <c r="AO48" i="9"/>
  <c r="AO43" i="9"/>
  <c r="AO16" i="9"/>
  <c r="AN41" i="9"/>
  <c r="AN31" i="9"/>
  <c r="AN46" i="9"/>
  <c r="AO24" i="9"/>
  <c r="AO30" i="9"/>
  <c r="AO20" i="9"/>
  <c r="AN47" i="9"/>
  <c r="AN32" i="9"/>
  <c r="AN50" i="9"/>
  <c r="AO12" i="9"/>
  <c r="AO40" i="9"/>
  <c r="AN16" i="9"/>
  <c r="AN20" i="9"/>
  <c r="AN43" i="9"/>
  <c r="AN33" i="9"/>
  <c r="AN51" i="9"/>
  <c r="AN14" i="9"/>
  <c r="AN15" i="9"/>
  <c r="AN26" i="9"/>
  <c r="AN44" i="9"/>
  <c r="AO15" i="9"/>
  <c r="AN30" i="9"/>
  <c r="AN22" i="9"/>
  <c r="AO38" i="9"/>
  <c r="AO37" i="9"/>
  <c r="AN35" i="9"/>
  <c r="AN12" i="9"/>
  <c r="AO46" i="9"/>
  <c r="AN36" i="9"/>
  <c r="AN25" i="9"/>
  <c r="AN52" i="9"/>
  <c r="AN45" i="9"/>
  <c r="AN24" i="9"/>
  <c r="AN21" i="9"/>
  <c r="AN49" i="9"/>
  <c r="AN37" i="9"/>
  <c r="AO52" i="9"/>
  <c r="AF19" i="9" a="1"/>
  <c r="AF19" i="9" s="1"/>
  <c r="L19" i="9" a="1"/>
  <c r="L19" i="9" s="1"/>
  <c r="AA19" i="9" a="1"/>
  <c r="AA19" i="9" s="1"/>
  <c r="Q19" i="9" a="1"/>
  <c r="Q19" i="9" s="1"/>
  <c r="V19" i="9" a="1"/>
  <c r="V19" i="9" s="1"/>
  <c r="G19" i="9" a="1"/>
  <c r="G19" i="9" s="1"/>
  <c r="T4" i="9"/>
  <c r="AQ11" i="9" l="1" a="1"/>
  <c r="AQ11" i="9" s="1"/>
  <c r="AO7" i="9"/>
  <c r="AO8" i="9"/>
  <c r="B11" i="9"/>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
    <bk>
      <extLst>
        <ext uri="{3e2802c4-a4d2-4d8b-9148-e3be6c30e623}">
          <xlrd:rvb i="0"/>
        </ext>
      </extLst>
    </bk>
  </futureMetadata>
  <cellMetadata count="1">
    <bk>
      <rc t="1" v="0"/>
    </bk>
  </cellMetadata>
  <valueMetadata count="1">
    <bk>
      <rc t="2" v="0"/>
    </bk>
  </valueMetadata>
</metadata>
</file>

<file path=xl/sharedStrings.xml><?xml version="1.0" encoding="utf-8"?>
<sst xmlns="http://schemas.openxmlformats.org/spreadsheetml/2006/main" count="719" uniqueCount="110">
  <si>
    <t>© Hey Morning. All rights reserved.</t>
  </si>
  <si>
    <t xml:space="preserve"> </t>
  </si>
  <si>
    <t>Setup</t>
  </si>
  <si>
    <t>SET YOUR START DATE</t>
  </si>
  <si>
    <t>←
The dates in the 6 weekly planners and the monthly calendar will automatically populate, starting from the date you select.</t>
  </si>
  <si>
    <t>TODAY IS</t>
  </si>
  <si>
    <t>Cardio</t>
  </si>
  <si>
    <t>Back</t>
  </si>
  <si>
    <t>Shoulders</t>
  </si>
  <si>
    <t>Abs</t>
  </si>
  <si>
    <t>Legs</t>
  </si>
  <si>
    <t>Chest</t>
  </si>
  <si>
    <t>Running</t>
  </si>
  <si>
    <t>Pull-Ups</t>
  </si>
  <si>
    <t>Overhead Press</t>
  </si>
  <si>
    <t>Ab Rollouts</t>
  </si>
  <si>
    <t>Box Jumps</t>
  </si>
  <si>
    <t>Smith Machine Bench Press</t>
  </si>
  <si>
    <t>Lat Pulldowns</t>
  </si>
  <si>
    <t>Arnold Press</t>
  </si>
  <si>
    <t>Toe Touches</t>
  </si>
  <si>
    <t>Hack Squats</t>
  </si>
  <si>
    <t>Bench Press</t>
  </si>
  <si>
    <t>Dumbbell Bicep Curls</t>
  </si>
  <si>
    <t>Glute Bridges</t>
  </si>
  <si>
    <t>Cycling</t>
  </si>
  <si>
    <t>Bent-Over Rows</t>
  </si>
  <si>
    <t>Lateral Raises</t>
  </si>
  <si>
    <t>Windshield Wipers</t>
  </si>
  <si>
    <t>Pistol Squats</t>
  </si>
  <si>
    <t>Push-Ups</t>
  </si>
  <si>
    <t>Hammer Curls</t>
  </si>
  <si>
    <t>Lunges</t>
  </si>
  <si>
    <t>Swimming</t>
  </si>
  <si>
    <t>Deadlifts</t>
  </si>
  <si>
    <t>Front Raises</t>
  </si>
  <si>
    <t>Hanging Leg Raises</t>
  </si>
  <si>
    <t>Incline Bench Press</t>
  </si>
  <si>
    <t>Cable Curls</t>
  </si>
  <si>
    <t>Bulgarian Split Squats</t>
  </si>
  <si>
    <t>Jump Rope</t>
  </si>
  <si>
    <t>Seated Cable Rows</t>
  </si>
  <si>
    <t>Rear Delt Flyes</t>
  </si>
  <si>
    <t>Crunches</t>
  </si>
  <si>
    <t>Calf Raises</t>
  </si>
  <si>
    <t>Dumbbell Flyes</t>
  </si>
  <si>
    <t>Tricep Dips</t>
  </si>
  <si>
    <t>Step-Ups</t>
  </si>
  <si>
    <t>Dancing</t>
  </si>
  <si>
    <t>Face Pulls</t>
  </si>
  <si>
    <t>Dumbbell Shrugs</t>
  </si>
  <si>
    <t>Bicycle Crunches</t>
  </si>
  <si>
    <t>Leg Curls</t>
  </si>
  <si>
    <t>Chest Dips</t>
  </si>
  <si>
    <t>Overhead Tricep Extensions</t>
  </si>
  <si>
    <t>Clamshells</t>
  </si>
  <si>
    <t>HIIT</t>
  </si>
  <si>
    <t>Supermans</t>
  </si>
  <si>
    <t>Pike Push-Ups</t>
  </si>
  <si>
    <t>Side Planks</t>
  </si>
  <si>
    <t>Svend Press</t>
  </si>
  <si>
    <t>Kickbacks</t>
  </si>
  <si>
    <t>Frog Pumps</t>
  </si>
  <si>
    <t>Hiking</t>
  </si>
  <si>
    <t>Single-Arm Cable Front Raises</t>
  </si>
  <si>
    <t>Squats</t>
  </si>
  <si>
    <t>Cable Crossovers</t>
  </si>
  <si>
    <t>Wrist Curls</t>
  </si>
  <si>
    <t>Kickboxing</t>
  </si>
  <si>
    <t>Leg Press</t>
  </si>
  <si>
    <t>Decline Bench Press</t>
  </si>
  <si>
    <t>Spinning</t>
  </si>
  <si>
    <t>Arm</t>
  </si>
  <si>
    <t>Glute</t>
  </si>
  <si>
    <t>Barbell Bicep Curls</t>
  </si>
  <si>
    <t>© 2025 Hey Morning. All rights reserved.</t>
  </si>
  <si>
    <t>Week 1</t>
  </si>
  <si>
    <t>W O R K O U T    D A Y S</t>
  </si>
  <si>
    <t>R E S T    D A Y S</t>
  </si>
  <si>
    <t>data source of the second layer dropdown</t>
  </si>
  <si>
    <t>DATE</t>
  </si>
  <si>
    <t>REST DAY ?</t>
  </si>
  <si>
    <t>✓</t>
  </si>
  <si>
    <t>MUSCLE GROUPS</t>
  </si>
  <si>
    <t>EXERCISE</t>
  </si>
  <si>
    <t>WEIGHT</t>
  </si>
  <si>
    <t>SETS</t>
  </si>
  <si>
    <t>REPS</t>
  </si>
  <si>
    <t>REST</t>
  </si>
  <si>
    <t>TIME</t>
  </si>
  <si>
    <t>CARDIO</t>
  </si>
  <si>
    <t>SPEED</t>
  </si>
  <si>
    <t>DISTANCE</t>
  </si>
  <si>
    <t>G O A L</t>
  </si>
  <si>
    <t>N O T E</t>
  </si>
  <si>
    <t>Week 2</t>
  </si>
  <si>
    <t>Week 3</t>
  </si>
  <si>
    <t>Week 4</t>
  </si>
  <si>
    <t>Week 5</t>
  </si>
  <si>
    <t>Week 6</t>
  </si>
  <si>
    <t>planned workout days</t>
  </si>
  <si>
    <t>completed workout days</t>
  </si>
  <si>
    <t>rest days</t>
  </si>
  <si>
    <t>W O R K O U T    C A L E N D A R</t>
  </si>
  <si>
    <t>Completed</t>
  </si>
  <si>
    <t>Remaining</t>
  </si>
  <si>
    <t>DAILY PROGRESS</t>
  </si>
  <si>
    <t>FILTERED DAILY PROGRESS</t>
  </si>
  <si>
    <t>W E E K L Y
P R O G R E S S</t>
  </si>
  <si>
    <t xml:space="preserve">© 2025 Hey Morning. All rights reserved.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</si>
</sst>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mmm&quot; &quot;d&quot;, &quot;yyyy"/>
    <numFmt numFmtId="165" formatCode="mmm&quot; &quot;yyyy"/>
    <numFmt numFmtId="166" formatCode="mmmm"/>
    <numFmt numFmtId="167" formatCode="0.0%"/>
    <numFmt numFmtId="168" formatCode="&quot; &quot;d"/>
    <numFmt numFmtId="169" formatCode="mmmm&quot; &quot;yyyy"/>
    <numFmt numFmtId="170" formatCode="d"/>
  </numFmts>
  <fonts count="30">
    <font>
      <sz val="10"/>
      <color rgb="FF000000"/>
      <name val="Arial"/>
      <scheme val="minor"/>
    </font>
    <font>
      <sz val="10"/>
      <color rgb="FF000000"/>
      <name val="Roboto"/>
    </font>
    <font>
      <sz val="10"/>
      <color theme="1"/>
      <name val="Arial"/>
      <family val="2"/>
      <scheme val="minor"/>
    </font>
    <font>
      <sz val="10"/>
      <color rgb="FFFFFFFF"/>
      <name val="Roboto"/>
    </font>
    <font>
      <u/>
      <sz val="10"/>
      <color rgb="FF000000"/>
      <name val="Roboto"/>
    </font>
    <font>
      <b/>
      <sz val="12"/>
      <color rgb="FF000000"/>
      <name val="Roboto"/>
    </font>
    <font>
      <sz val="10"/>
      <name val="Arial"/>
      <family val="2"/>
    </font>
    <font>
      <b/>
      <sz val="10"/>
      <color rgb="FF000000"/>
      <name val="Roboto"/>
    </font>
    <font>
      <sz val="10"/>
      <color theme="1"/>
      <name val="Roboto"/>
    </font>
    <font>
      <sz val="10"/>
      <color theme="1"/>
      <name val="Quattrocento Sans"/>
    </font>
    <font>
      <b/>
      <sz val="10"/>
      <color theme="1"/>
      <name val="Roboto"/>
    </font>
    <font>
      <i/>
      <sz val="10"/>
      <color rgb="FF000000"/>
      <name val="Roboto"/>
    </font>
    <font>
      <i/>
      <sz val="30"/>
      <color rgb="FF000000"/>
      <name val="Libre Baskerville"/>
    </font>
    <font>
      <i/>
      <sz val="10"/>
      <color rgb="FF666666"/>
      <name val="Roboto"/>
    </font>
    <font>
      <i/>
      <sz val="15"/>
      <color rgb="FF000000"/>
      <name val="Libre Baskerville"/>
    </font>
    <font>
      <sz val="10"/>
      <color rgb="FFFF0000"/>
      <name val="Roboto"/>
    </font>
    <font>
      <i/>
      <sz val="30"/>
      <color theme="1"/>
      <name val="Libre Baskerville"/>
    </font>
    <font>
      <b/>
      <sz val="15"/>
      <color theme="1"/>
      <name val="Roboto"/>
    </font>
    <font>
      <strike/>
      <sz val="10"/>
      <color theme="1"/>
      <name val="Roboto"/>
    </font>
    <font>
      <sz val="9"/>
      <color theme="1"/>
      <name val="Quattrocento Sans"/>
    </font>
    <font>
      <i/>
      <sz val="11"/>
      <color rgb="FF000000"/>
      <name val="Libre Baskerville"/>
    </font>
    <font>
      <i/>
      <sz val="25"/>
      <color rgb="FF000000"/>
      <name val="Libre Baskerville"/>
    </font>
    <font>
      <i/>
      <sz val="28"/>
      <color rgb="FF000000"/>
      <name val="Libre Baskerville"/>
    </font>
    <font>
      <sz val="1"/>
      <color theme="0"/>
      <name val="Roboto"/>
    </font>
    <font>
      <sz val="10"/>
      <color theme="0"/>
      <name val="Roboto"/>
    </font>
    <font>
      <sz val="10"/>
      <color theme="0"/>
      <name val="Arial"/>
      <family val="2"/>
      <scheme val="minor"/>
    </font>
    <font>
      <sz val="9"/>
      <color theme="0"/>
      <name val="Quattrocento Sans"/>
    </font>
    <font>
      <sz val="10"/>
      <color theme="0"/>
      <name val="Quattrocento Sans"/>
    </font>
    <font>
      <b/>
      <sz val="10"/>
      <color theme="0"/>
      <name val="Roboto"/>
    </font>
    <font>
      <sz val="10"/>
      <color rgb="FF000000"/>
      <name val="Arial"/>
      <scheme val="minor"/>
    </font>
  </fonts>
  <fills count="1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rgb="FF555B6E"/>
        <bgColor indexed="64"/>
      </patternFill>
    </fill>
    <fill>
      <patternFill patternType="solid">
        <fgColor rgb="FFE5F0FF"/>
        <bgColor indexed="64"/>
      </patternFill>
    </fill>
    <fill>
      <patternFill patternType="solid">
        <fgColor rgb="FFFBF4D4"/>
        <bgColor indexed="64"/>
      </patternFill>
    </fill>
    <fill>
      <patternFill patternType="solid">
        <fgColor theme="9"/>
        <bgColor indexed="64"/>
      </patternFill>
    </fill>
    <fill>
      <patternFill patternType="solid">
        <fgColor rgb="FFFFFDFA"/>
        <bgColor indexed="64"/>
      </patternFill>
    </fill>
    <fill>
      <patternFill patternType="solid">
        <fgColor rgb="FFE0F1F2"/>
        <bgColor indexed="64"/>
      </patternFill>
    </fill>
    <fill>
      <patternFill patternType="solid">
        <fgColor rgb="FFFFD3E7"/>
        <bgColor indexed="64"/>
      </patternFill>
    </fill>
    <fill>
      <patternFill patternType="solid">
        <fgColor theme="8"/>
        <bgColor indexed="64"/>
      </patternFill>
    </fill>
  </fills>
  <borders count="132">
    <border>
      <left/>
      <right/>
      <top/>
      <bottom/>
      <diagonal/>
    </border>
    <border>
      <left style="medium">
        <color rgb="FFC6BBE1"/>
      </left>
      <right/>
      <top style="medium">
        <color rgb="FFC6BBE1"/>
      </top>
      <bottom/>
      <diagonal/>
    </border>
    <border>
      <left/>
      <right/>
      <top style="medium">
        <color rgb="FFC6BBE1"/>
      </top>
      <bottom/>
      <diagonal/>
    </border>
    <border>
      <left/>
      <right style="medium">
        <color rgb="FFC6BBE1"/>
      </right>
      <top style="medium">
        <color rgb="FFC6BBE1"/>
      </top>
      <bottom/>
      <diagonal/>
    </border>
    <border>
      <left/>
      <right/>
      <top/>
      <bottom style="thin">
        <color rgb="FFFFFFFF"/>
      </bottom>
      <diagonal/>
    </border>
    <border>
      <left/>
      <right/>
      <top style="thin">
        <color rgb="FFFFFFFF"/>
      </top>
      <bottom/>
      <diagonal/>
    </border>
    <border>
      <left style="thin">
        <color rgb="FFD9D9D9"/>
      </left>
      <right/>
      <top/>
      <bottom style="thin">
        <color rgb="FFD9D9D9"/>
      </bottom>
      <diagonal/>
    </border>
    <border>
      <left style="thin">
        <color rgb="FFD9D9D9"/>
      </left>
      <right/>
      <top style="thin">
        <color rgb="FFD9D9D9"/>
      </top>
      <bottom style="thin">
        <color rgb="FFD9D9D9"/>
      </bottom>
      <diagonal/>
    </border>
    <border>
      <left/>
      <right/>
      <top/>
      <bottom style="thin">
        <color rgb="FFD9D9D9"/>
      </bottom>
      <diagonal/>
    </border>
    <border>
      <left/>
      <right/>
      <top/>
      <bottom style="medium">
        <color rgb="FFD9D9D9"/>
      </bottom>
      <diagonal/>
    </border>
    <border>
      <left/>
      <right style="medium">
        <color rgb="FFD9D9D9"/>
      </right>
      <top/>
      <bottom style="medium">
        <color rgb="FFD9D9D9"/>
      </bottom>
      <diagonal/>
    </border>
    <border>
      <left style="thin">
        <color rgb="FFD9D9D9"/>
      </left>
      <right/>
      <top/>
      <bottom/>
      <diagonal/>
    </border>
    <border>
      <left/>
      <right style="thin">
        <color rgb="FFD9D9D9"/>
      </right>
      <top/>
      <bottom/>
      <diagonal/>
    </border>
    <border>
      <left/>
      <right style="thin">
        <color rgb="FFD9D9D9"/>
      </right>
      <top/>
      <bottom style="thin">
        <color rgb="FFD9D9D9"/>
      </bottom>
      <diagonal/>
    </border>
    <border>
      <left/>
      <right style="hair">
        <color rgb="FFD9D9D9"/>
      </right>
      <top/>
      <bottom/>
      <diagonal/>
    </border>
    <border>
      <left/>
      <right/>
      <top/>
      <bottom style="hair">
        <color rgb="FFD9D9D9"/>
      </bottom>
      <diagonal/>
    </border>
    <border>
      <left/>
      <right style="hair">
        <color rgb="FFD9D9D9"/>
      </right>
      <top/>
      <bottom style="hair">
        <color rgb="FFD9D9D9"/>
      </bottom>
      <diagonal/>
    </border>
    <border>
      <left/>
      <right/>
      <top style="hair">
        <color rgb="FFD9D9D9"/>
      </top>
      <bottom style="hair">
        <color rgb="FFD9D9D9"/>
      </bottom>
      <diagonal/>
    </border>
    <border>
      <left/>
      <right style="thin">
        <color rgb="FFB0CFFF"/>
      </right>
      <top style="hair">
        <color rgb="FFD9D9D9"/>
      </top>
      <bottom style="hair">
        <color rgb="FFD9D9D9"/>
      </bottom>
      <diagonal/>
    </border>
    <border>
      <left/>
      <right style="thin">
        <color rgb="FFFFB6D8"/>
      </right>
      <top style="hair">
        <color rgb="FFD9D9D9"/>
      </top>
      <bottom style="hair">
        <color rgb="FFD9D9D9"/>
      </bottom>
      <diagonal/>
    </border>
    <border>
      <left/>
      <right style="thin">
        <color rgb="FFA9E0E4"/>
      </right>
      <top style="hair">
        <color rgb="FFD9D9D9"/>
      </top>
      <bottom style="hair">
        <color rgb="FFD9D9D9"/>
      </bottom>
      <diagonal/>
    </border>
    <border>
      <left/>
      <right style="thin">
        <color rgb="FFFFDD98"/>
      </right>
      <top style="hair">
        <color rgb="FFD9D9D9"/>
      </top>
      <bottom style="hair">
        <color rgb="FFD9D9D9"/>
      </bottom>
      <diagonal/>
    </border>
    <border>
      <left style="thin">
        <color rgb="FFB0CFFF"/>
      </left>
      <right/>
      <top/>
      <bottom style="hair">
        <color rgb="FFD9D9D9"/>
      </bottom>
      <diagonal/>
    </border>
    <border>
      <left/>
      <right style="hair">
        <color rgb="FFD9D9D9"/>
      </right>
      <top style="hair">
        <color rgb="FFD9D9D9"/>
      </top>
      <bottom style="hair">
        <color rgb="FFD9D9D9"/>
      </bottom>
      <diagonal/>
    </border>
    <border>
      <left style="hair">
        <color rgb="FFD9D9D9"/>
      </left>
      <right style="hair">
        <color rgb="FFD9D9D9"/>
      </right>
      <top style="hair">
        <color rgb="FFD9D9D9"/>
      </top>
      <bottom style="hair">
        <color rgb="FFD9D9D9"/>
      </bottom>
      <diagonal/>
    </border>
    <border>
      <left style="hair">
        <color rgb="FFD9D9D9"/>
      </left>
      <right style="thin">
        <color rgb="FFB0CFFF"/>
      </right>
      <top style="hair">
        <color rgb="FFD9D9D9"/>
      </top>
      <bottom style="hair">
        <color rgb="FFD9D9D9"/>
      </bottom>
      <diagonal/>
    </border>
    <border>
      <left style="thin">
        <color rgb="FFFFB6D8"/>
      </left>
      <right/>
      <top/>
      <bottom style="hair">
        <color rgb="FFD9D9D9"/>
      </bottom>
      <diagonal/>
    </border>
    <border>
      <left style="hair">
        <color rgb="FFD9D9D9"/>
      </left>
      <right style="thin">
        <color rgb="FFFFB6D8"/>
      </right>
      <top style="hair">
        <color rgb="FFD9D9D9"/>
      </top>
      <bottom style="hair">
        <color rgb="FFD9D9D9"/>
      </bottom>
      <diagonal/>
    </border>
    <border>
      <left style="thin">
        <color rgb="FFA9E0E4"/>
      </left>
      <right/>
      <top/>
      <bottom style="hair">
        <color rgb="FFD9D9D9"/>
      </bottom>
      <diagonal/>
    </border>
    <border>
      <left style="hair">
        <color rgb="FFD9D9D9"/>
      </left>
      <right style="thin">
        <color rgb="FFA9E0E4"/>
      </right>
      <top style="hair">
        <color rgb="FFD9D9D9"/>
      </top>
      <bottom style="hair">
        <color rgb="FFD9D9D9"/>
      </bottom>
      <diagonal/>
    </border>
    <border>
      <left style="thin">
        <color rgb="FFFFDD98"/>
      </left>
      <right/>
      <top/>
      <bottom style="hair">
        <color rgb="FFD9D9D9"/>
      </bottom>
      <diagonal/>
    </border>
    <border>
      <left style="hair">
        <color rgb="FFD9D9D9"/>
      </left>
      <right style="thin">
        <color rgb="FFFFDD98"/>
      </right>
      <top style="hair">
        <color rgb="FFD9D9D9"/>
      </top>
      <bottom style="hair">
        <color rgb="FFD9D9D9"/>
      </bottom>
      <diagonal/>
    </border>
    <border>
      <left style="thin">
        <color rgb="FFB0CFFF"/>
      </left>
      <right/>
      <top style="hair">
        <color rgb="FFD9D9D9"/>
      </top>
      <bottom style="hair">
        <color rgb="FFD9D9D9"/>
      </bottom>
      <diagonal/>
    </border>
    <border>
      <left style="thin">
        <color rgb="FFFFB6D8"/>
      </left>
      <right/>
      <top style="hair">
        <color rgb="FFD9D9D9"/>
      </top>
      <bottom style="hair">
        <color rgb="FFD9D9D9"/>
      </bottom>
      <diagonal/>
    </border>
    <border>
      <left style="thin">
        <color rgb="FFA9E0E4"/>
      </left>
      <right/>
      <top style="hair">
        <color rgb="FFD9D9D9"/>
      </top>
      <bottom style="hair">
        <color rgb="FFD9D9D9"/>
      </bottom>
      <diagonal/>
    </border>
    <border>
      <left style="thin">
        <color rgb="FFFFDD98"/>
      </left>
      <right/>
      <top style="hair">
        <color rgb="FFD9D9D9"/>
      </top>
      <bottom style="hair">
        <color rgb="FFD9D9D9"/>
      </bottom>
      <diagonal/>
    </border>
    <border>
      <left style="thin">
        <color rgb="FFB0CFFF"/>
      </left>
      <right/>
      <top style="hair">
        <color rgb="FFD9D9D9"/>
      </top>
      <bottom style="thin">
        <color rgb="FFB0CFFF"/>
      </bottom>
      <diagonal/>
    </border>
    <border>
      <left/>
      <right style="hair">
        <color rgb="FFD9D9D9"/>
      </right>
      <top style="hair">
        <color rgb="FFD9D9D9"/>
      </top>
      <bottom style="thin">
        <color rgb="FFB0CFFF"/>
      </bottom>
      <diagonal/>
    </border>
    <border>
      <left style="hair">
        <color rgb="FFD9D9D9"/>
      </left>
      <right style="hair">
        <color rgb="FFD9D9D9"/>
      </right>
      <top style="hair">
        <color rgb="FFD9D9D9"/>
      </top>
      <bottom style="thin">
        <color rgb="FFB0CFFF"/>
      </bottom>
      <diagonal/>
    </border>
    <border>
      <left style="thin">
        <color rgb="FFFFB6D8"/>
      </left>
      <right/>
      <top style="hair">
        <color rgb="FFD9D9D9"/>
      </top>
      <bottom style="thin">
        <color rgb="FFFFB6D8"/>
      </bottom>
      <diagonal/>
    </border>
    <border>
      <left/>
      <right style="hair">
        <color rgb="FFD9D9D9"/>
      </right>
      <top style="hair">
        <color rgb="FFD9D9D9"/>
      </top>
      <bottom style="thin">
        <color rgb="FFFFB6D8"/>
      </bottom>
      <diagonal/>
    </border>
    <border>
      <left style="hair">
        <color rgb="FFD9D9D9"/>
      </left>
      <right style="hair">
        <color rgb="FFD9D9D9"/>
      </right>
      <top style="hair">
        <color rgb="FFD9D9D9"/>
      </top>
      <bottom style="thin">
        <color rgb="FFFFB6D8"/>
      </bottom>
      <diagonal/>
    </border>
    <border>
      <left style="thin">
        <color rgb="FFA9E0E4"/>
      </left>
      <right/>
      <top style="hair">
        <color rgb="FFD9D9D9"/>
      </top>
      <bottom style="thin">
        <color rgb="FFA9E0E4"/>
      </bottom>
      <diagonal/>
    </border>
    <border>
      <left/>
      <right style="hair">
        <color rgb="FFD9D9D9"/>
      </right>
      <top style="hair">
        <color rgb="FFD9D9D9"/>
      </top>
      <bottom style="thin">
        <color rgb="FFA9E0E4"/>
      </bottom>
      <diagonal/>
    </border>
    <border>
      <left style="hair">
        <color rgb="FFD9D9D9"/>
      </left>
      <right style="hair">
        <color rgb="FFD9D9D9"/>
      </right>
      <top style="hair">
        <color rgb="FFD9D9D9"/>
      </top>
      <bottom style="thin">
        <color rgb="FFA9E0E4"/>
      </bottom>
      <diagonal/>
    </border>
    <border>
      <left style="thin">
        <color rgb="FFFFDD98"/>
      </left>
      <right/>
      <top style="hair">
        <color rgb="FFD9D9D9"/>
      </top>
      <bottom style="thin">
        <color rgb="FFFFDD98"/>
      </bottom>
      <diagonal/>
    </border>
    <border>
      <left/>
      <right style="hair">
        <color rgb="FFD9D9D9"/>
      </right>
      <top style="hair">
        <color rgb="FFD9D9D9"/>
      </top>
      <bottom style="thin">
        <color rgb="FFFFDD98"/>
      </bottom>
      <diagonal/>
    </border>
    <border>
      <left style="hair">
        <color rgb="FFD9D9D9"/>
      </left>
      <right style="hair">
        <color rgb="FFD9D9D9"/>
      </right>
      <top style="hair">
        <color rgb="FFD9D9D9"/>
      </top>
      <bottom style="thin">
        <color rgb="FFFFDD98"/>
      </bottom>
      <diagonal/>
    </border>
    <border>
      <left style="thin">
        <color rgb="FFD9D9D9"/>
      </left>
      <right/>
      <top style="thin">
        <color rgb="FFD9D9D9"/>
      </top>
      <bottom/>
      <diagonal/>
    </border>
    <border>
      <left/>
      <right/>
      <top style="thin">
        <color rgb="FFD9D9D9"/>
      </top>
      <bottom/>
      <diagonal/>
    </border>
    <border>
      <left/>
      <right style="thin">
        <color rgb="FFD9D9D9"/>
      </right>
      <top style="thin">
        <color rgb="FFD9D9D9"/>
      </top>
      <bottom/>
      <diagonal/>
    </border>
    <border>
      <left/>
      <right style="hair">
        <color rgb="FFD9D9D9"/>
      </right>
      <top style="hair">
        <color rgb="FFD9D9D9"/>
      </top>
      <bottom/>
      <diagonal/>
    </border>
    <border>
      <left/>
      <right/>
      <top style="thin">
        <color rgb="FFD9D9D9"/>
      </top>
      <bottom style="thin">
        <color rgb="FFD9D9D9"/>
      </bottom>
      <diagonal/>
    </border>
    <border>
      <left/>
      <right style="thin">
        <color rgb="FFD9D9D9"/>
      </right>
      <top style="thin">
        <color rgb="FFD9D9D9"/>
      </top>
      <bottom style="thin">
        <color rgb="FFD9D9D9"/>
      </bottom>
      <diagonal/>
    </border>
    <border>
      <left/>
      <right style="thin">
        <color rgb="FFFFB6D8"/>
      </right>
      <top/>
      <bottom style="hair">
        <color rgb="FFD9D9D9"/>
      </bottom>
      <diagonal/>
    </border>
    <border>
      <left/>
      <right style="thin">
        <color rgb="FFA9E0E4"/>
      </right>
      <top/>
      <bottom style="hair">
        <color rgb="FFD9D9D9"/>
      </bottom>
      <diagonal/>
    </border>
    <border>
      <left/>
      <right style="thin">
        <color rgb="FFFFDD98"/>
      </right>
      <top/>
      <bottom style="hair">
        <color rgb="FFD9D9D9"/>
      </bottom>
      <diagonal/>
    </border>
    <border>
      <left style="thin">
        <color rgb="FFC6BBE1"/>
      </left>
      <right/>
      <top/>
      <bottom style="hair">
        <color rgb="FFD9D9D9"/>
      </bottom>
      <diagonal/>
    </border>
    <border>
      <left/>
      <right style="thin">
        <color rgb="FFC6BBE1"/>
      </right>
      <top/>
      <bottom style="hair">
        <color rgb="FFD9D9D9"/>
      </bottom>
      <diagonal/>
    </border>
    <border>
      <left style="thin">
        <color rgb="FFD9D9D9"/>
      </left>
      <right/>
      <top/>
      <bottom style="hair">
        <color rgb="FFD9D9D9"/>
      </bottom>
      <diagonal/>
    </border>
    <border>
      <left/>
      <right style="thin">
        <color rgb="FFD9D9D9"/>
      </right>
      <top/>
      <bottom style="hair">
        <color rgb="FFD9D9D9"/>
      </bottom>
      <diagonal/>
    </border>
    <border>
      <left/>
      <right style="thin">
        <color rgb="FFB0CFFF"/>
      </right>
      <top/>
      <bottom style="hair">
        <color rgb="FFD9D9D9"/>
      </bottom>
      <diagonal/>
    </border>
    <border>
      <left style="thin">
        <color rgb="FFFFDD98"/>
      </left>
      <right/>
      <top/>
      <bottom style="thin">
        <color rgb="FFFFDD98"/>
      </bottom>
      <diagonal/>
    </border>
    <border>
      <left/>
      <right/>
      <top/>
      <bottom style="thin">
        <color rgb="FFFFDD98"/>
      </bottom>
      <diagonal/>
    </border>
    <border>
      <left/>
      <right style="thin">
        <color rgb="FFFFDD98"/>
      </right>
      <top/>
      <bottom style="thin">
        <color rgb="FFFFDD98"/>
      </bottom>
      <diagonal/>
    </border>
    <border>
      <left style="thin">
        <color rgb="FFC6BBE1"/>
      </left>
      <right/>
      <top/>
      <bottom style="thin">
        <color rgb="FFC6BBE1"/>
      </bottom>
      <diagonal/>
    </border>
    <border>
      <left/>
      <right/>
      <top/>
      <bottom style="thin">
        <color rgb="FFC6BBE1"/>
      </bottom>
      <diagonal/>
    </border>
    <border>
      <left/>
      <right style="thin">
        <color rgb="FFC6BBE1"/>
      </right>
      <top/>
      <bottom style="thin">
        <color rgb="FFC6BBE1"/>
      </bottom>
      <diagonal/>
    </border>
    <border>
      <left style="thin">
        <color rgb="FFFFB6D8"/>
      </left>
      <right/>
      <top/>
      <bottom style="thin">
        <color rgb="FFFFB6D8"/>
      </bottom>
      <diagonal/>
    </border>
    <border>
      <left/>
      <right/>
      <top/>
      <bottom style="thin">
        <color rgb="FFFFB6D8"/>
      </bottom>
      <diagonal/>
    </border>
    <border>
      <left/>
      <right style="thin">
        <color rgb="FFFFB6D8"/>
      </right>
      <top/>
      <bottom style="thin">
        <color rgb="FFFFB6D8"/>
      </bottom>
      <diagonal/>
    </border>
    <border>
      <left style="thin">
        <color rgb="FFA9E0E4"/>
      </left>
      <right/>
      <top/>
      <bottom style="thin">
        <color rgb="FFA9E0E4"/>
      </bottom>
      <diagonal/>
    </border>
    <border>
      <left/>
      <right/>
      <top/>
      <bottom style="thin">
        <color rgb="FFA9E0E4"/>
      </bottom>
      <diagonal/>
    </border>
    <border>
      <left/>
      <right style="thin">
        <color rgb="FFA9E0E4"/>
      </right>
      <top/>
      <bottom style="thin">
        <color rgb="FFA9E0E4"/>
      </bottom>
      <diagonal/>
    </border>
    <border>
      <left style="thin">
        <color rgb="FFFFB6D8"/>
      </left>
      <right/>
      <top style="thin">
        <color rgb="FFFFB6D8"/>
      </top>
      <bottom/>
      <diagonal/>
    </border>
    <border>
      <left/>
      <right/>
      <top style="thin">
        <color rgb="FFFFB6D8"/>
      </top>
      <bottom/>
      <diagonal/>
    </border>
    <border>
      <left/>
      <right style="thin">
        <color rgb="FFFFB6D8"/>
      </right>
      <top style="thin">
        <color rgb="FFFFB6D8"/>
      </top>
      <bottom/>
      <diagonal/>
    </border>
    <border>
      <left style="thin">
        <color rgb="FFFFB6D8"/>
      </left>
      <right/>
      <top/>
      <bottom/>
      <diagonal/>
    </border>
    <border>
      <left/>
      <right style="thin">
        <color rgb="FFFFB6D8"/>
      </right>
      <top/>
      <bottom/>
      <diagonal/>
    </border>
    <border>
      <left style="thin">
        <color rgb="FFB0CFFF"/>
      </left>
      <right/>
      <top/>
      <bottom style="thin">
        <color rgb="FFB0CFFF"/>
      </bottom>
      <diagonal/>
    </border>
    <border>
      <left/>
      <right/>
      <top/>
      <bottom style="thin">
        <color rgb="FFB0CFFF"/>
      </bottom>
      <diagonal/>
    </border>
    <border>
      <left/>
      <right style="thin">
        <color rgb="FFB0CFFF"/>
      </right>
      <top/>
      <bottom style="thin">
        <color rgb="FFB0CFFF"/>
      </bottom>
      <diagonal/>
    </border>
    <border>
      <left style="thin">
        <color rgb="FFB0CFFF"/>
      </left>
      <right/>
      <top style="thin">
        <color rgb="FFB0CFFF"/>
      </top>
      <bottom/>
      <diagonal/>
    </border>
    <border>
      <left/>
      <right/>
      <top style="thin">
        <color rgb="FFB0CFFF"/>
      </top>
      <bottom/>
      <diagonal/>
    </border>
    <border>
      <left/>
      <right style="thin">
        <color rgb="FFB0CFFF"/>
      </right>
      <top style="thin">
        <color rgb="FFB0CFFF"/>
      </top>
      <bottom/>
      <diagonal/>
    </border>
    <border>
      <left style="thin">
        <color rgb="FFB0CFFF"/>
      </left>
      <right/>
      <top/>
      <bottom/>
      <diagonal/>
    </border>
    <border>
      <left/>
      <right style="thin">
        <color rgb="FFB0CFFF"/>
      </right>
      <top/>
      <bottom/>
      <diagonal/>
    </border>
    <border>
      <left style="thin">
        <color rgb="FFA9E0E4"/>
      </left>
      <right/>
      <top style="thin">
        <color rgb="FFA9E0E4"/>
      </top>
      <bottom/>
      <diagonal/>
    </border>
    <border>
      <left/>
      <right/>
      <top style="thin">
        <color rgb="FFA9E0E4"/>
      </top>
      <bottom/>
      <diagonal/>
    </border>
    <border>
      <left/>
      <right style="thin">
        <color rgb="FFA9E0E4"/>
      </right>
      <top style="thin">
        <color rgb="FFA9E0E4"/>
      </top>
      <bottom/>
      <diagonal/>
    </border>
    <border>
      <left style="thin">
        <color rgb="FFA9E0E4"/>
      </left>
      <right/>
      <top/>
      <bottom/>
      <diagonal/>
    </border>
    <border>
      <left/>
      <right style="thin">
        <color rgb="FFA9E0E4"/>
      </right>
      <top/>
      <bottom/>
      <diagonal/>
    </border>
    <border>
      <left style="medium">
        <color rgb="FFC6BBE1"/>
      </left>
      <right/>
      <top/>
      <bottom/>
      <diagonal/>
    </border>
    <border>
      <left/>
      <right style="medium">
        <color rgb="FFC6BBE1"/>
      </right>
      <top/>
      <bottom/>
      <diagonal/>
    </border>
    <border>
      <left style="medium">
        <color rgb="FFC6BBE1"/>
      </left>
      <right/>
      <top/>
      <bottom style="medium">
        <color rgb="FFC6BBE1"/>
      </bottom>
      <diagonal/>
    </border>
    <border>
      <left/>
      <right/>
      <top/>
      <bottom style="medium">
        <color rgb="FFC6BBE1"/>
      </bottom>
      <diagonal/>
    </border>
    <border>
      <left/>
      <right style="medium">
        <color rgb="FFC6BBE1"/>
      </right>
      <top/>
      <bottom style="medium">
        <color rgb="FFC6BBE1"/>
      </bottom>
      <diagonal/>
    </border>
    <border>
      <left style="thin">
        <color rgb="FFC6BBE1"/>
      </left>
      <right/>
      <top style="thin">
        <color rgb="FFC6BBE1"/>
      </top>
      <bottom/>
      <diagonal/>
    </border>
    <border>
      <left/>
      <right/>
      <top style="thin">
        <color rgb="FFC6BBE1"/>
      </top>
      <bottom/>
      <diagonal/>
    </border>
    <border>
      <left/>
      <right style="thin">
        <color rgb="FFC6BBE1"/>
      </right>
      <top style="thin">
        <color rgb="FFC6BBE1"/>
      </top>
      <bottom/>
      <diagonal/>
    </border>
    <border>
      <left style="thin">
        <color rgb="FFC6BBE1"/>
      </left>
      <right/>
      <top/>
      <bottom/>
      <diagonal/>
    </border>
    <border>
      <left/>
      <right style="thin">
        <color rgb="FFC6BBE1"/>
      </right>
      <top/>
      <bottom/>
      <diagonal/>
    </border>
    <border>
      <left style="thin">
        <color rgb="FFFFDD98"/>
      </left>
      <right/>
      <top style="thin">
        <color rgb="FFFFDD98"/>
      </top>
      <bottom/>
      <diagonal/>
    </border>
    <border>
      <left/>
      <right/>
      <top style="thin">
        <color rgb="FFFFDD98"/>
      </top>
      <bottom/>
      <diagonal/>
    </border>
    <border>
      <left/>
      <right style="thin">
        <color rgb="FFFFDD98"/>
      </right>
      <top style="thin">
        <color rgb="FFFFDD98"/>
      </top>
      <bottom/>
      <diagonal/>
    </border>
    <border>
      <left style="thin">
        <color rgb="FFFFDD98"/>
      </left>
      <right/>
      <top/>
      <bottom/>
      <diagonal/>
    </border>
    <border>
      <left/>
      <right style="thin">
        <color rgb="FFFFDD98"/>
      </right>
      <top/>
      <bottom/>
      <diagonal/>
    </border>
    <border>
      <left style="thin">
        <color rgb="FFC6BBE1"/>
      </left>
      <right/>
      <top style="hair">
        <color rgb="FFD9D9D9"/>
      </top>
      <bottom style="hair">
        <color rgb="FFD9D9D9"/>
      </bottom>
      <diagonal/>
    </border>
    <border>
      <left/>
      <right style="thin">
        <color rgb="FFC6BBE1"/>
      </right>
      <top style="hair">
        <color rgb="FFD9D9D9"/>
      </top>
      <bottom style="hair">
        <color rgb="FFD9D9D9"/>
      </bottom>
      <diagonal/>
    </border>
    <border>
      <left style="hair">
        <color rgb="FFD9D9D9"/>
      </left>
      <right/>
      <top style="hair">
        <color rgb="FFD9D9D9"/>
      </top>
      <bottom style="hair">
        <color rgb="FFD9D9D9"/>
      </bottom>
      <diagonal/>
    </border>
    <border>
      <left style="hair">
        <color rgb="FFD9D9D9"/>
      </left>
      <right/>
      <top style="hair">
        <color rgb="FFD9D9D9"/>
      </top>
      <bottom style="thin">
        <color rgb="FFFFDD98"/>
      </bottom>
      <diagonal/>
    </border>
    <border>
      <left/>
      <right style="thin">
        <color rgb="FFFFDD98"/>
      </right>
      <top style="hair">
        <color rgb="FFD9D9D9"/>
      </top>
      <bottom style="thin">
        <color rgb="FFFFDD98"/>
      </bottom>
      <diagonal/>
    </border>
    <border>
      <left/>
      <right/>
      <top style="hair">
        <color rgb="FFD9D9D9"/>
      </top>
      <bottom style="thin">
        <color rgb="FFFFDD98"/>
      </bottom>
      <diagonal/>
    </border>
    <border>
      <left style="thin">
        <color rgb="FFA9E0E4"/>
      </left>
      <right/>
      <top style="hair">
        <color rgb="FFD9D9D9"/>
      </top>
      <bottom/>
      <diagonal/>
    </border>
    <border>
      <left style="thin">
        <color rgb="FFFFDD98"/>
      </left>
      <right/>
      <top style="hair">
        <color rgb="FFD9D9D9"/>
      </top>
      <bottom/>
      <diagonal/>
    </border>
    <border>
      <left style="thin">
        <color rgb="FFB0CFFF"/>
      </left>
      <right/>
      <top style="hair">
        <color rgb="FFD9D9D9"/>
      </top>
      <bottom/>
      <diagonal/>
    </border>
    <border>
      <left style="thin">
        <color rgb="FFFFB6D8"/>
      </left>
      <right/>
      <top style="hair">
        <color rgb="FFD9D9D9"/>
      </top>
      <bottom/>
      <diagonal/>
    </border>
    <border>
      <left style="hair">
        <color rgb="FFD9D9D9"/>
      </left>
      <right/>
      <top style="hair">
        <color rgb="FFD9D9D9"/>
      </top>
      <bottom style="thin">
        <color rgb="FFB0CFFF"/>
      </bottom>
      <diagonal/>
    </border>
    <border>
      <left/>
      <right style="thin">
        <color rgb="FFB0CFFF"/>
      </right>
      <top style="hair">
        <color rgb="FFD9D9D9"/>
      </top>
      <bottom style="thin">
        <color rgb="FFB0CFFF"/>
      </bottom>
      <diagonal/>
    </border>
    <border>
      <left style="hair">
        <color rgb="FFD9D9D9"/>
      </left>
      <right/>
      <top style="hair">
        <color rgb="FFD9D9D9"/>
      </top>
      <bottom style="thin">
        <color rgb="FFA9E0E4"/>
      </bottom>
      <diagonal/>
    </border>
    <border>
      <left/>
      <right/>
      <top style="hair">
        <color rgb="FFD9D9D9"/>
      </top>
      <bottom style="thin">
        <color rgb="FFA9E0E4"/>
      </bottom>
      <diagonal/>
    </border>
    <border>
      <left/>
      <right style="thin">
        <color rgb="FFA9E0E4"/>
      </right>
      <top style="hair">
        <color rgb="FFD9D9D9"/>
      </top>
      <bottom style="thin">
        <color rgb="FFA9E0E4"/>
      </bottom>
      <diagonal/>
    </border>
    <border>
      <left style="hair">
        <color rgb="FFD9D9D9"/>
      </left>
      <right/>
      <top style="hair">
        <color rgb="FFD9D9D9"/>
      </top>
      <bottom style="thin">
        <color rgb="FFFFB6D8"/>
      </bottom>
      <diagonal/>
    </border>
    <border>
      <left/>
      <right style="thin">
        <color rgb="FFFFB6D8"/>
      </right>
      <top style="hair">
        <color rgb="FFD9D9D9"/>
      </top>
      <bottom style="thin">
        <color rgb="FFFFB6D8"/>
      </bottom>
      <diagonal/>
    </border>
    <border>
      <left style="thin">
        <color rgb="FFC6BBE1"/>
      </left>
      <right/>
      <top style="hair">
        <color rgb="FFD9D9D9"/>
      </top>
      <bottom style="thin">
        <color rgb="FFC6BBE1"/>
      </bottom>
      <diagonal/>
    </border>
    <border>
      <left/>
      <right/>
      <top style="hair">
        <color rgb="FFD9D9D9"/>
      </top>
      <bottom style="thin">
        <color rgb="FFC6BBE1"/>
      </bottom>
      <diagonal/>
    </border>
    <border>
      <left/>
      <right style="thin">
        <color rgb="FFC6BBE1"/>
      </right>
      <top style="hair">
        <color rgb="FFD9D9D9"/>
      </top>
      <bottom style="thin">
        <color rgb="FFC6BBE1"/>
      </bottom>
      <diagonal/>
    </border>
    <border>
      <left style="hair">
        <color rgb="FFFFFFFF"/>
      </left>
      <right/>
      <top/>
      <bottom/>
      <diagonal/>
    </border>
    <border>
      <left style="hair">
        <color rgb="FFFFFFFF"/>
      </left>
      <right/>
      <top style="thin">
        <color rgb="FFD9D9D9"/>
      </top>
      <bottom/>
      <diagonal/>
    </border>
    <border>
      <left style="hair">
        <color rgb="FFFFFFFF"/>
      </left>
      <right/>
      <top/>
      <bottom style="thin">
        <color rgb="FFD9D9D9"/>
      </bottom>
      <diagonal/>
    </border>
    <border>
      <left/>
      <right style="thin">
        <color rgb="FFD9D9D9"/>
      </right>
      <top/>
      <bottom style="thin">
        <color rgb="FFC6BBE1"/>
      </bottom>
      <diagonal/>
    </border>
    <border>
      <left style="thin">
        <color rgb="FFD9D9D9"/>
      </left>
      <right/>
      <top/>
      <bottom style="thin">
        <color rgb="FFC6BBE1"/>
      </bottom>
      <diagonal/>
    </border>
  </borders>
  <cellStyleXfs count="2">
    <xf numFmtId="0" fontId="0" fillId="0" borderId="0"/>
    <xf numFmtId="0" fontId="29" fillId="0" borderId="0"/>
  </cellStyleXfs>
  <cellXfs count="349">
    <xf numFmtId="0" fontId="0" fillId="0" borderId="0" xfId="0"/>
    <xf numFmtId="0" fontId="1" fillId="2" borderId="0" xfId="0" applyFont="1" applyFill="1" applyAlignment="1">
      <alignment horizontal="center" vertical="center"/>
    </xf>
    <xf numFmtId="0" fontId="1" fillId="2" borderId="0" xfId="0" applyFont="1" applyFill="1"/>
    <xf numFmtId="0" fontId="11" fillId="2" borderId="0" xfId="0" applyFont="1" applyFill="1" applyAlignment="1">
      <alignment wrapText="1"/>
    </xf>
    <xf numFmtId="0" fontId="1" fillId="2" borderId="0" xfId="0" applyFont="1" applyFill="1" applyAlignment="1">
      <alignment horizontal="left"/>
    </xf>
    <xf numFmtId="0" fontId="1" fillId="2" borderId="1" xfId="0" applyFont="1" applyFill="1" applyBorder="1" applyAlignment="1">
      <alignment horizontal="center"/>
    </xf>
    <xf numFmtId="0" fontId="1" fillId="2" borderId="2" xfId="0" applyFont="1" applyFill="1" applyBorder="1" applyAlignment="1">
      <alignment horizontal="center"/>
    </xf>
    <xf numFmtId="0" fontId="1" fillId="2" borderId="3" xfId="0" applyFont="1" applyFill="1" applyBorder="1" applyAlignment="1">
      <alignment horizontal="center"/>
    </xf>
    <xf numFmtId="165" fontId="1" fillId="2" borderId="0" xfId="0" applyNumberFormat="1" applyFont="1" applyFill="1" applyAlignment="1">
      <alignment horizontal="center" vertical="center"/>
    </xf>
    <xf numFmtId="0" fontId="1" fillId="2" borderId="0" xfId="0" applyFont="1" applyFill="1" applyAlignment="1">
      <alignment horizontal="left" vertical="center"/>
    </xf>
    <xf numFmtId="0" fontId="1" fillId="2" borderId="0" xfId="0" applyFont="1" applyFill="1" applyAlignment="1">
      <alignment horizontal="center"/>
    </xf>
    <xf numFmtId="0" fontId="4" fillId="2" borderId="0" xfId="0" applyFont="1" applyFill="1" applyAlignment="1">
      <alignment horizontal="left" vertical="center"/>
    </xf>
    <xf numFmtId="0" fontId="3" fillId="2" borderId="0" xfId="0" applyFont="1" applyFill="1" applyAlignment="1">
      <alignment horizontal="center" vertical="center"/>
    </xf>
    <xf numFmtId="0" fontId="8" fillId="2" borderId="0" xfId="0" applyFont="1" applyFill="1" applyAlignment="1">
      <alignment horizontal="center" vertical="center"/>
    </xf>
    <xf numFmtId="0" fontId="15" fillId="2" borderId="0" xfId="0" applyFont="1" applyFill="1"/>
    <xf numFmtId="0" fontId="15" fillId="2" borderId="0" xfId="0" applyFont="1" applyFill="1" applyAlignment="1">
      <alignment horizontal="left" vertical="center"/>
    </xf>
    <xf numFmtId="0" fontId="8" fillId="2" borderId="0" xfId="0" applyFont="1" applyFill="1"/>
    <xf numFmtId="0" fontId="8" fillId="2" borderId="0" xfId="0" applyFont="1" applyFill="1" applyAlignment="1">
      <alignment horizontal="center" vertical="top"/>
    </xf>
    <xf numFmtId="0" fontId="8" fillId="2" borderId="0" xfId="0" applyFont="1" applyFill="1" applyAlignment="1">
      <alignment vertical="top"/>
    </xf>
    <xf numFmtId="0" fontId="1" fillId="2" borderId="0" xfId="0" applyFont="1" applyFill="1" applyAlignment="1">
      <alignment vertical="top"/>
    </xf>
    <xf numFmtId="0" fontId="1" fillId="2" borderId="0" xfId="0" applyFont="1" applyFill="1" applyAlignment="1">
      <alignment horizontal="center" vertical="top"/>
    </xf>
    <xf numFmtId="0" fontId="8" fillId="2" borderId="4" xfId="0" applyFont="1" applyFill="1" applyBorder="1" applyAlignment="1">
      <alignment horizontal="center" vertical="center"/>
    </xf>
    <xf numFmtId="0" fontId="1" fillId="2" borderId="4" xfId="0" applyFont="1" applyFill="1" applyBorder="1" applyAlignment="1">
      <alignment horizontal="center" vertical="center"/>
    </xf>
    <xf numFmtId="0" fontId="8" fillId="2" borderId="5" xfId="0" applyFont="1" applyFill="1" applyBorder="1" applyAlignment="1">
      <alignment horizontal="center" vertical="center"/>
    </xf>
    <xf numFmtId="0" fontId="18" fillId="2" borderId="0" xfId="0" applyFont="1" applyFill="1" applyAlignment="1">
      <alignment horizontal="left" vertical="center"/>
    </xf>
    <xf numFmtId="0" fontId="19" fillId="2" borderId="0" xfId="0" applyFont="1" applyFill="1" applyAlignment="1">
      <alignment horizontal="center" vertical="center"/>
    </xf>
    <xf numFmtId="0" fontId="19" fillId="2" borderId="0" xfId="0" applyFont="1" applyFill="1" applyAlignment="1">
      <alignment horizontal="center" vertical="top"/>
    </xf>
    <xf numFmtId="0" fontId="19" fillId="2" borderId="4" xfId="0" applyFont="1" applyFill="1" applyBorder="1" applyAlignment="1">
      <alignment horizontal="center" vertical="center"/>
    </xf>
    <xf numFmtId="0" fontId="19" fillId="2" borderId="5" xfId="0" applyFont="1" applyFill="1" applyBorder="1" applyAlignment="1">
      <alignment horizontal="center" vertical="center"/>
    </xf>
    <xf numFmtId="0" fontId="7" fillId="2" borderId="0" xfId="0" applyFont="1" applyFill="1"/>
    <xf numFmtId="0" fontId="21" fillId="2" borderId="0" xfId="0" applyFont="1" applyFill="1" applyAlignment="1">
      <alignment horizontal="center" vertical="center"/>
    </xf>
    <xf numFmtId="0" fontId="21" fillId="2" borderId="0" xfId="0" applyFont="1" applyFill="1"/>
    <xf numFmtId="0" fontId="7" fillId="3" borderId="0" xfId="0" applyFont="1" applyFill="1"/>
    <xf numFmtId="0" fontId="1" fillId="3" borderId="0" xfId="0" applyFont="1" applyFill="1"/>
    <xf numFmtId="10" fontId="1" fillId="2" borderId="0" xfId="0" applyNumberFormat="1" applyFont="1" applyFill="1" applyAlignment="1">
      <alignment horizontal="center"/>
    </xf>
    <xf numFmtId="169" fontId="1" fillId="2" borderId="0" xfId="0" applyNumberFormat="1" applyFont="1" applyFill="1" applyAlignment="1">
      <alignment horizontal="center" vertical="center"/>
    </xf>
    <xf numFmtId="0" fontId="7" fillId="2" borderId="0" xfId="0" applyFont="1" applyFill="1" applyAlignment="1">
      <alignment horizontal="left"/>
    </xf>
    <xf numFmtId="0" fontId="7" fillId="2" borderId="0" xfId="0" applyFont="1" applyFill="1" applyAlignment="1">
      <alignment horizontal="center"/>
    </xf>
    <xf numFmtId="0" fontId="1" fillId="2" borderId="0" xfId="0" applyFont="1" applyFill="1" applyAlignment="1">
      <alignment vertical="center"/>
    </xf>
    <xf numFmtId="168" fontId="7" fillId="4" borderId="6" xfId="0" applyNumberFormat="1" applyFont="1" applyFill="1" applyBorder="1" applyAlignment="1">
      <alignment horizontal="center" vertical="center"/>
    </xf>
    <xf numFmtId="168" fontId="7" fillId="4" borderId="7" xfId="0" applyNumberFormat="1" applyFont="1" applyFill="1" applyBorder="1" applyAlignment="1">
      <alignment horizontal="center" vertical="center"/>
    </xf>
    <xf numFmtId="168" fontId="7" fillId="4" borderId="8" xfId="0" applyNumberFormat="1" applyFont="1" applyFill="1" applyBorder="1" applyAlignment="1">
      <alignment horizontal="center" vertical="center"/>
    </xf>
    <xf numFmtId="9" fontId="7" fillId="2" borderId="9" xfId="0" applyNumberFormat="1" applyFont="1" applyFill="1" applyBorder="1" applyAlignment="1">
      <alignment horizontal="center"/>
    </xf>
    <xf numFmtId="168" fontId="7" fillId="5" borderId="6" xfId="0" applyNumberFormat="1" applyFont="1" applyFill="1" applyBorder="1" applyAlignment="1">
      <alignment horizontal="center" vertical="center"/>
    </xf>
    <xf numFmtId="168" fontId="7" fillId="5" borderId="8" xfId="0" applyNumberFormat="1" applyFont="1" applyFill="1" applyBorder="1" applyAlignment="1">
      <alignment horizontal="center" vertical="center"/>
    </xf>
    <xf numFmtId="0" fontId="7" fillId="2" borderId="0" xfId="0" applyFont="1" applyFill="1" applyAlignment="1">
      <alignment horizontal="center" vertical="center"/>
    </xf>
    <xf numFmtId="168" fontId="7" fillId="6" borderId="6" xfId="0" applyNumberFormat="1" applyFont="1" applyFill="1" applyBorder="1" applyAlignment="1">
      <alignment horizontal="center" vertical="center"/>
    </xf>
    <xf numFmtId="168" fontId="7" fillId="6" borderId="8" xfId="0" applyNumberFormat="1" applyFont="1" applyFill="1" applyBorder="1" applyAlignment="1">
      <alignment horizontal="center" vertical="center"/>
    </xf>
    <xf numFmtId="168" fontId="7" fillId="7" borderId="6" xfId="0" applyNumberFormat="1" applyFont="1" applyFill="1" applyBorder="1" applyAlignment="1">
      <alignment horizontal="center" vertical="center"/>
    </xf>
    <xf numFmtId="168" fontId="7" fillId="7" borderId="8" xfId="0" applyNumberFormat="1" applyFont="1" applyFill="1" applyBorder="1" applyAlignment="1">
      <alignment horizontal="center" vertical="center"/>
    </xf>
    <xf numFmtId="0" fontId="2" fillId="0" borderId="0" xfId="0" applyFont="1"/>
    <xf numFmtId="0" fontId="19" fillId="0" borderId="0" xfId="0" applyFont="1" applyAlignment="1">
      <alignment horizontal="center" vertical="center"/>
    </xf>
    <xf numFmtId="0" fontId="9" fillId="2" borderId="0" xfId="0" applyFont="1" applyFill="1" applyAlignment="1">
      <alignment horizontal="center" vertical="center"/>
    </xf>
    <xf numFmtId="0" fontId="9" fillId="0" borderId="0" xfId="0" applyFont="1" applyAlignment="1">
      <alignment horizontal="center" vertical="center"/>
    </xf>
    <xf numFmtId="0" fontId="19" fillId="0" borderId="0" xfId="0" applyFont="1"/>
    <xf numFmtId="0" fontId="19" fillId="0" borderId="0" xfId="0" applyFont="1" applyAlignment="1">
      <alignment vertical="top"/>
    </xf>
    <xf numFmtId="0" fontId="19" fillId="0" borderId="0" xfId="0" applyFont="1" applyAlignment="1">
      <alignment horizontal="center" vertical="top"/>
    </xf>
    <xf numFmtId="0" fontId="19" fillId="0" borderId="4" xfId="0" applyFont="1" applyBorder="1" applyAlignment="1">
      <alignment horizontal="center" vertical="center"/>
    </xf>
    <xf numFmtId="9" fontId="23" fillId="2" borderId="10" xfId="0" applyNumberFormat="1" applyFont="1" applyFill="1" applyBorder="1"/>
    <xf numFmtId="0" fontId="24" fillId="2" borderId="0" xfId="0" applyFont="1" applyFill="1"/>
    <xf numFmtId="0" fontId="24" fillId="2" borderId="0" xfId="0" applyFont="1" applyFill="1" applyAlignment="1">
      <alignment horizontal="left"/>
    </xf>
    <xf numFmtId="0" fontId="25" fillId="0" borderId="0" xfId="0" applyFont="1"/>
    <xf numFmtId="0" fontId="24" fillId="2" borderId="0" xfId="0" applyFont="1" applyFill="1" applyAlignment="1">
      <alignment horizontal="center" vertical="center"/>
    </xf>
    <xf numFmtId="0" fontId="24" fillId="2" borderId="0" xfId="0" applyFont="1" applyFill="1" applyAlignment="1">
      <alignment horizontal="left" vertical="center"/>
    </xf>
    <xf numFmtId="0" fontId="24" fillId="2" borderId="0" xfId="0" quotePrefix="1" applyFont="1" applyFill="1" applyAlignment="1">
      <alignment horizontal="center" vertical="center"/>
    </xf>
    <xf numFmtId="0" fontId="24" fillId="2" borderId="0" xfId="0" applyFont="1" applyFill="1" applyAlignment="1">
      <alignment horizontal="center" vertical="top"/>
    </xf>
    <xf numFmtId="0" fontId="24" fillId="2" borderId="4" xfId="0" applyFont="1" applyFill="1" applyBorder="1" applyAlignment="1">
      <alignment horizontal="center" vertical="center"/>
    </xf>
    <xf numFmtId="0" fontId="1" fillId="2" borderId="0" xfId="0" applyFont="1" applyFill="1" applyProtection="1">
      <protection locked="0"/>
    </xf>
    <xf numFmtId="0" fontId="1" fillId="2" borderId="0" xfId="0" applyFont="1" applyFill="1" applyAlignment="1" applyProtection="1">
      <alignment horizontal="center"/>
      <protection locked="0"/>
    </xf>
    <xf numFmtId="0" fontId="8" fillId="2" borderId="0" xfId="0" applyFont="1" applyFill="1" applyAlignment="1" applyProtection="1">
      <alignment horizontal="center" vertical="center"/>
      <protection locked="0"/>
    </xf>
    <xf numFmtId="0" fontId="8" fillId="2" borderId="0" xfId="0" applyFont="1" applyFill="1" applyProtection="1">
      <protection locked="0"/>
    </xf>
    <xf numFmtId="0" fontId="8" fillId="4" borderId="17" xfId="0" applyFont="1" applyFill="1" applyBorder="1" applyAlignment="1" applyProtection="1">
      <alignment horizontal="center" vertical="center"/>
      <protection locked="0"/>
    </xf>
    <xf numFmtId="0" fontId="8" fillId="4" borderId="18" xfId="0" applyFont="1" applyFill="1" applyBorder="1" applyAlignment="1" applyProtection="1">
      <alignment horizontal="center" vertical="center"/>
      <protection locked="0"/>
    </xf>
    <xf numFmtId="0" fontId="8" fillId="5" borderId="17" xfId="0" applyFont="1" applyFill="1" applyBorder="1" applyAlignment="1" applyProtection="1">
      <alignment horizontal="center" vertical="center"/>
      <protection locked="0"/>
    </xf>
    <xf numFmtId="0" fontId="8" fillId="5" borderId="19" xfId="0" applyFont="1" applyFill="1" applyBorder="1" applyAlignment="1" applyProtection="1">
      <alignment horizontal="center" vertical="center"/>
      <protection locked="0"/>
    </xf>
    <xf numFmtId="0" fontId="8" fillId="6" borderId="17" xfId="0" applyFont="1" applyFill="1" applyBorder="1" applyAlignment="1" applyProtection="1">
      <alignment horizontal="center" vertical="center"/>
      <protection locked="0"/>
    </xf>
    <xf numFmtId="0" fontId="8" fillId="6" borderId="20" xfId="0" applyFont="1" applyFill="1" applyBorder="1" applyAlignment="1" applyProtection="1">
      <alignment horizontal="center" vertical="center"/>
      <protection locked="0"/>
    </xf>
    <xf numFmtId="0" fontId="8" fillId="7" borderId="17" xfId="0" applyFont="1" applyFill="1" applyBorder="1" applyAlignment="1" applyProtection="1">
      <alignment horizontal="center" vertical="center"/>
      <protection locked="0"/>
    </xf>
    <xf numFmtId="0" fontId="8" fillId="7" borderId="21" xfId="0" applyFont="1" applyFill="1" applyBorder="1" applyAlignment="1" applyProtection="1">
      <alignment horizontal="center" vertical="center"/>
      <protection locked="0"/>
    </xf>
    <xf numFmtId="0" fontId="8" fillId="0" borderId="22" xfId="0" applyFont="1" applyBorder="1" applyAlignment="1" applyProtection="1">
      <alignment horizontal="center" vertical="center"/>
      <protection locked="0"/>
    </xf>
    <xf numFmtId="0" fontId="8" fillId="0" borderId="23" xfId="0" applyFont="1" applyBorder="1" applyAlignment="1" applyProtection="1">
      <alignment horizontal="center" vertical="center"/>
      <protection locked="0"/>
    </xf>
    <xf numFmtId="0" fontId="8" fillId="0" borderId="24" xfId="0" applyFont="1" applyBorder="1" applyAlignment="1" applyProtection="1">
      <alignment horizontal="center" vertical="center"/>
      <protection locked="0"/>
    </xf>
    <xf numFmtId="0" fontId="8" fillId="0" borderId="25" xfId="0" applyFont="1" applyBorder="1" applyAlignment="1" applyProtection="1">
      <alignment horizontal="center" vertical="center"/>
      <protection locked="0"/>
    </xf>
    <xf numFmtId="0" fontId="8" fillId="0" borderId="26" xfId="0" applyFont="1" applyBorder="1" applyAlignment="1" applyProtection="1">
      <alignment horizontal="center" vertical="center"/>
      <protection locked="0"/>
    </xf>
    <xf numFmtId="0" fontId="8" fillId="0" borderId="27" xfId="0" applyFont="1" applyBorder="1" applyAlignment="1" applyProtection="1">
      <alignment horizontal="center" vertical="center"/>
      <protection locked="0"/>
    </xf>
    <xf numFmtId="0" fontId="8" fillId="0" borderId="28" xfId="0" applyFont="1" applyBorder="1" applyAlignment="1" applyProtection="1">
      <alignment horizontal="center" vertical="center"/>
      <protection locked="0"/>
    </xf>
    <xf numFmtId="0" fontId="8" fillId="0" borderId="29" xfId="0" applyFont="1" applyBorder="1" applyAlignment="1" applyProtection="1">
      <alignment horizontal="center" vertical="center"/>
      <protection locked="0"/>
    </xf>
    <xf numFmtId="0" fontId="8" fillId="0" borderId="30" xfId="0" applyFont="1" applyBorder="1" applyAlignment="1" applyProtection="1">
      <alignment horizontal="center" vertical="center"/>
      <protection locked="0"/>
    </xf>
    <xf numFmtId="0" fontId="8" fillId="0" borderId="31" xfId="0" applyFont="1" applyBorder="1" applyAlignment="1" applyProtection="1">
      <alignment horizontal="center" vertical="center"/>
      <protection locked="0"/>
    </xf>
    <xf numFmtId="0" fontId="8" fillId="0" borderId="32" xfId="0" applyFont="1" applyBorder="1" applyAlignment="1" applyProtection="1">
      <alignment horizontal="center" vertical="center"/>
      <protection locked="0"/>
    </xf>
    <xf numFmtId="0" fontId="8" fillId="0" borderId="33" xfId="0" applyFont="1" applyBorder="1" applyAlignment="1" applyProtection="1">
      <alignment horizontal="center" vertical="center"/>
      <protection locked="0"/>
    </xf>
    <xf numFmtId="0" fontId="8" fillId="0" borderId="34" xfId="0" applyFont="1" applyBorder="1" applyAlignment="1" applyProtection="1">
      <alignment horizontal="center" vertical="center"/>
      <protection locked="0"/>
    </xf>
    <xf numFmtId="0" fontId="8" fillId="0" borderId="35" xfId="0" applyFont="1" applyBorder="1" applyAlignment="1" applyProtection="1">
      <alignment horizontal="center" vertical="center"/>
      <protection locked="0"/>
    </xf>
    <xf numFmtId="0" fontId="8" fillId="2" borderId="4" xfId="0" applyFont="1" applyFill="1" applyBorder="1" applyAlignment="1" applyProtection="1">
      <alignment horizontal="center" vertical="center"/>
      <protection locked="0"/>
    </xf>
    <xf numFmtId="0" fontId="8" fillId="2" borderId="4" xfId="0" applyFont="1" applyFill="1" applyBorder="1" applyProtection="1">
      <protection locked="0"/>
    </xf>
    <xf numFmtId="0" fontId="8" fillId="0" borderId="36" xfId="0" applyFont="1" applyBorder="1" applyAlignment="1" applyProtection="1">
      <alignment horizontal="center" vertical="center"/>
      <protection locked="0"/>
    </xf>
    <xf numFmtId="0" fontId="8" fillId="0" borderId="37" xfId="0" applyFont="1" applyBorder="1" applyAlignment="1" applyProtection="1">
      <alignment horizontal="center" vertical="center"/>
      <protection locked="0"/>
    </xf>
    <xf numFmtId="0" fontId="8" fillId="0" borderId="38" xfId="0" applyFont="1" applyBorder="1" applyAlignment="1" applyProtection="1">
      <alignment horizontal="center" vertical="center"/>
      <protection locked="0"/>
    </xf>
    <xf numFmtId="0" fontId="8" fillId="0" borderId="39" xfId="0" applyFont="1" applyBorder="1" applyAlignment="1" applyProtection="1">
      <alignment horizontal="center" vertical="center"/>
      <protection locked="0"/>
    </xf>
    <xf numFmtId="0" fontId="8" fillId="0" borderId="40" xfId="0" applyFont="1" applyBorder="1" applyAlignment="1" applyProtection="1">
      <alignment horizontal="center" vertical="center"/>
      <protection locked="0"/>
    </xf>
    <xf numFmtId="0" fontId="8" fillId="0" borderId="41" xfId="0" applyFont="1" applyBorder="1" applyAlignment="1" applyProtection="1">
      <alignment horizontal="center" vertical="center"/>
      <protection locked="0"/>
    </xf>
    <xf numFmtId="0" fontId="8" fillId="0" borderId="42" xfId="0" applyFont="1" applyBorder="1" applyAlignment="1" applyProtection="1">
      <alignment horizontal="center" vertical="center"/>
      <protection locked="0"/>
    </xf>
    <xf numFmtId="0" fontId="8" fillId="0" borderId="43" xfId="0" applyFont="1" applyBorder="1" applyAlignment="1" applyProtection="1">
      <alignment horizontal="center" vertical="center"/>
      <protection locked="0"/>
    </xf>
    <xf numFmtId="0" fontId="8" fillId="0" borderId="44" xfId="0" applyFont="1" applyBorder="1" applyAlignment="1" applyProtection="1">
      <alignment horizontal="center" vertical="center"/>
      <protection locked="0"/>
    </xf>
    <xf numFmtId="0" fontId="8" fillId="0" borderId="45" xfId="0" applyFont="1" applyBorder="1" applyAlignment="1" applyProtection="1">
      <alignment horizontal="center" vertical="center"/>
      <protection locked="0"/>
    </xf>
    <xf numFmtId="0" fontId="8" fillId="0" borderId="46" xfId="0" applyFont="1" applyBorder="1" applyAlignment="1" applyProtection="1">
      <alignment horizontal="center" vertical="center"/>
      <protection locked="0"/>
    </xf>
    <xf numFmtId="0" fontId="8" fillId="0" borderId="47" xfId="0" applyFont="1" applyBorder="1" applyAlignment="1" applyProtection="1">
      <alignment horizontal="center" vertical="center"/>
      <protection locked="0"/>
    </xf>
    <xf numFmtId="0" fontId="8" fillId="0" borderId="0" xfId="0" applyFont="1" applyProtection="1">
      <protection locked="0"/>
    </xf>
    <xf numFmtId="0" fontId="26" fillId="2" borderId="0" xfId="0" applyFont="1" applyFill="1" applyAlignment="1">
      <alignment horizontal="center" vertical="center"/>
    </xf>
    <xf numFmtId="0" fontId="26" fillId="0" borderId="0" xfId="0" applyFont="1" applyAlignment="1">
      <alignment horizontal="center" vertical="center"/>
    </xf>
    <xf numFmtId="0" fontId="27" fillId="0" borderId="0" xfId="0" applyFont="1" applyAlignment="1">
      <alignment horizontal="center" vertical="center"/>
    </xf>
    <xf numFmtId="0" fontId="26" fillId="0" borderId="0" xfId="0" applyFont="1" applyAlignment="1">
      <alignment horizontal="center" vertical="top"/>
    </xf>
    <xf numFmtId="0" fontId="26" fillId="0" borderId="4" xfId="0" applyFont="1" applyBorder="1" applyAlignment="1">
      <alignment horizontal="center" vertical="center"/>
    </xf>
    <xf numFmtId="0" fontId="24" fillId="2" borderId="0" xfId="0" applyFont="1" applyFill="1" applyAlignment="1">
      <alignment horizontal="center"/>
    </xf>
    <xf numFmtId="4" fontId="24" fillId="2" borderId="0" xfId="0" applyNumberFormat="1" applyFont="1" applyFill="1" applyAlignment="1">
      <alignment horizontal="center"/>
    </xf>
    <xf numFmtId="10" fontId="24" fillId="2" borderId="0" xfId="0" applyNumberFormat="1" applyFont="1" applyFill="1" applyAlignment="1">
      <alignment horizontal="center"/>
    </xf>
    <xf numFmtId="168" fontId="24" fillId="2" borderId="0" xfId="0" applyNumberFormat="1" applyFont="1" applyFill="1" applyAlignment="1">
      <alignment horizontal="center"/>
    </xf>
    <xf numFmtId="170" fontId="24" fillId="2" borderId="0" xfId="0" quotePrefix="1" applyNumberFormat="1" applyFont="1" applyFill="1" applyAlignment="1">
      <alignment horizontal="center"/>
    </xf>
    <xf numFmtId="9" fontId="24" fillId="2" borderId="0" xfId="0" applyNumberFormat="1" applyFont="1" applyFill="1" applyAlignment="1">
      <alignment horizontal="center"/>
    </xf>
    <xf numFmtId="170" fontId="24" fillId="2" borderId="0" xfId="0" applyNumberFormat="1" applyFont="1" applyFill="1" applyAlignment="1">
      <alignment horizontal="center"/>
    </xf>
    <xf numFmtId="170" fontId="24" fillId="2" borderId="0" xfId="0" applyNumberFormat="1" applyFont="1" applyFill="1" applyAlignment="1">
      <alignment horizontal="center" vertical="center"/>
    </xf>
    <xf numFmtId="9" fontId="24" fillId="2" borderId="0" xfId="0" applyNumberFormat="1" applyFont="1" applyFill="1" applyAlignment="1">
      <alignment horizontal="center" vertical="center"/>
    </xf>
    <xf numFmtId="4" fontId="24" fillId="2" borderId="0" xfId="0" applyNumberFormat="1" applyFont="1" applyFill="1" applyAlignment="1">
      <alignment horizontal="center" vertical="center"/>
    </xf>
    <xf numFmtId="10" fontId="24" fillId="2" borderId="0" xfId="0" applyNumberFormat="1" applyFont="1" applyFill="1" applyAlignment="1">
      <alignment vertical="center"/>
    </xf>
    <xf numFmtId="0" fontId="24" fillId="2" borderId="0" xfId="0" applyFont="1" applyFill="1" applyAlignment="1">
      <alignment horizontal="right"/>
    </xf>
    <xf numFmtId="0" fontId="28" fillId="2" borderId="0" xfId="0" applyFont="1" applyFill="1" applyAlignment="1">
      <alignment horizontal="right" vertical="center"/>
    </xf>
    <xf numFmtId="164" fontId="24" fillId="2" borderId="0" xfId="0" applyNumberFormat="1" applyFont="1" applyFill="1"/>
    <xf numFmtId="0" fontId="7" fillId="2" borderId="11" xfId="0" applyFont="1" applyFill="1" applyBorder="1" applyProtection="1">
      <protection locked="0"/>
    </xf>
    <xf numFmtId="0" fontId="7" fillId="2" borderId="0" xfId="0" applyFont="1" applyFill="1" applyProtection="1">
      <protection locked="0"/>
    </xf>
    <xf numFmtId="0" fontId="1" fillId="2" borderId="11" xfId="0" applyFont="1" applyFill="1" applyBorder="1" applyProtection="1">
      <protection locked="0"/>
    </xf>
    <xf numFmtId="0" fontId="7" fillId="2" borderId="6" xfId="0" applyFont="1" applyFill="1" applyBorder="1" applyProtection="1">
      <protection locked="0"/>
    </xf>
    <xf numFmtId="0" fontId="7" fillId="2" borderId="8" xfId="0" applyFont="1" applyFill="1" applyBorder="1" applyProtection="1">
      <protection locked="0"/>
    </xf>
    <xf numFmtId="0" fontId="1" fillId="2" borderId="6" xfId="0" applyFont="1" applyFill="1" applyBorder="1" applyProtection="1">
      <protection locked="0"/>
    </xf>
    <xf numFmtId="0" fontId="1" fillId="2" borderId="8" xfId="0" applyFont="1" applyFill="1" applyBorder="1" applyProtection="1">
      <protection locked="0"/>
    </xf>
    <xf numFmtId="0" fontId="1" fillId="0" borderId="22" xfId="0" applyFont="1" applyBorder="1" applyAlignment="1" applyProtection="1">
      <alignment horizontal="center"/>
      <protection locked="0"/>
    </xf>
    <xf numFmtId="0" fontId="6" fillId="0" borderId="15" xfId="0" applyFont="1" applyBorder="1" applyProtection="1">
      <protection locked="0"/>
    </xf>
    <xf numFmtId="0" fontId="6" fillId="0" borderId="61" xfId="0" applyFont="1" applyBorder="1" applyProtection="1">
      <protection locked="0"/>
    </xf>
    <xf numFmtId="0" fontId="1" fillId="0" borderId="79" xfId="0" applyFont="1" applyBorder="1" applyAlignment="1" applyProtection="1">
      <alignment horizontal="center"/>
      <protection locked="0"/>
    </xf>
    <xf numFmtId="0" fontId="6" fillId="0" borderId="80" xfId="0" applyFont="1" applyBorder="1" applyProtection="1">
      <protection locked="0"/>
    </xf>
    <xf numFmtId="0" fontId="6" fillId="0" borderId="81" xfId="0" applyFont="1" applyBorder="1" applyProtection="1">
      <protection locked="0"/>
    </xf>
    <xf numFmtId="0" fontId="1" fillId="0" borderId="57" xfId="0" applyFont="1" applyBorder="1" applyAlignment="1" applyProtection="1">
      <alignment horizontal="center"/>
      <protection locked="0"/>
    </xf>
    <xf numFmtId="0" fontId="6" fillId="0" borderId="58" xfId="0" applyFont="1" applyBorder="1" applyProtection="1">
      <protection locked="0"/>
    </xf>
    <xf numFmtId="0" fontId="8" fillId="12" borderId="0" xfId="0" applyFont="1" applyFill="1" applyAlignment="1">
      <alignment horizontal="center" vertical="center"/>
    </xf>
    <xf numFmtId="0" fontId="0" fillId="0" borderId="0" xfId="0"/>
    <xf numFmtId="0" fontId="1" fillId="11" borderId="97" xfId="0" applyFont="1" applyFill="1" applyBorder="1" applyAlignment="1" applyProtection="1">
      <alignment horizontal="center" vertical="center"/>
      <protection locked="0"/>
    </xf>
    <xf numFmtId="0" fontId="6" fillId="0" borderId="98" xfId="0" applyFont="1" applyBorder="1" applyProtection="1">
      <protection locked="0"/>
    </xf>
    <xf numFmtId="0" fontId="6" fillId="0" borderId="99" xfId="0" applyFont="1" applyBorder="1" applyProtection="1">
      <protection locked="0"/>
    </xf>
    <xf numFmtId="0" fontId="6" fillId="0" borderId="100" xfId="0" applyFont="1" applyBorder="1" applyProtection="1">
      <protection locked="0"/>
    </xf>
    <xf numFmtId="0" fontId="0" fillId="0" borderId="0" xfId="0" applyProtection="1">
      <protection locked="0"/>
    </xf>
    <xf numFmtId="0" fontId="6" fillId="0" borderId="101" xfId="0" applyFont="1" applyBorder="1" applyProtection="1">
      <protection locked="0"/>
    </xf>
    <xf numFmtId="0" fontId="1" fillId="4" borderId="82" xfId="0" applyFont="1" applyFill="1" applyBorder="1" applyAlignment="1" applyProtection="1">
      <alignment horizontal="center" vertical="center"/>
      <protection locked="0"/>
    </xf>
    <xf numFmtId="0" fontId="6" fillId="0" borderId="83" xfId="0" applyFont="1" applyBorder="1" applyProtection="1">
      <protection locked="0"/>
    </xf>
    <xf numFmtId="0" fontId="6" fillId="0" borderId="84" xfId="0" applyFont="1" applyBorder="1" applyProtection="1">
      <protection locked="0"/>
    </xf>
    <xf numFmtId="0" fontId="6" fillId="0" borderId="85" xfId="0" applyFont="1" applyBorder="1" applyProtection="1">
      <protection locked="0"/>
    </xf>
    <xf numFmtId="0" fontId="6" fillId="0" borderId="86" xfId="0" applyFont="1" applyBorder="1" applyProtection="1">
      <protection locked="0"/>
    </xf>
    <xf numFmtId="0" fontId="1" fillId="0" borderId="65" xfId="0" applyFont="1" applyBorder="1" applyAlignment="1" applyProtection="1">
      <alignment horizontal="center"/>
      <protection locked="0"/>
    </xf>
    <xf numFmtId="0" fontId="6" fillId="0" borderId="66" xfId="0" applyFont="1" applyBorder="1" applyProtection="1">
      <protection locked="0"/>
    </xf>
    <xf numFmtId="0" fontId="6" fillId="0" borderId="67" xfId="0" applyFont="1" applyBorder="1" applyProtection="1">
      <protection locked="0"/>
    </xf>
    <xf numFmtId="0" fontId="1" fillId="0" borderId="71" xfId="0" applyFont="1" applyBorder="1" applyAlignment="1" applyProtection="1">
      <alignment horizontal="center"/>
      <protection locked="0"/>
    </xf>
    <xf numFmtId="0" fontId="6" fillId="0" borderId="72" xfId="0" applyFont="1" applyBorder="1" applyProtection="1">
      <protection locked="0"/>
    </xf>
    <xf numFmtId="0" fontId="6" fillId="0" borderId="73" xfId="0" applyFont="1" applyBorder="1" applyProtection="1">
      <protection locked="0"/>
    </xf>
    <xf numFmtId="0" fontId="1" fillId="0" borderId="28" xfId="0" applyFont="1" applyBorder="1" applyAlignment="1" applyProtection="1">
      <alignment horizontal="center"/>
      <protection locked="0"/>
    </xf>
    <xf numFmtId="0" fontId="6" fillId="0" borderId="55" xfId="0" applyFont="1" applyBorder="1" applyProtection="1">
      <protection locked="0"/>
    </xf>
    <xf numFmtId="0" fontId="1" fillId="0" borderId="30" xfId="0" applyFont="1" applyBorder="1" applyAlignment="1" applyProtection="1">
      <alignment horizontal="center"/>
      <protection locked="0"/>
    </xf>
    <xf numFmtId="0" fontId="6" fillId="0" borderId="56" xfId="0" applyFont="1" applyBorder="1" applyProtection="1">
      <protection locked="0"/>
    </xf>
    <xf numFmtId="0" fontId="1" fillId="0" borderId="62" xfId="0" applyFont="1" applyBorder="1" applyAlignment="1" applyProtection="1">
      <alignment horizontal="center"/>
      <protection locked="0"/>
    </xf>
    <xf numFmtId="0" fontId="6" fillId="0" borderId="63" xfId="0" applyFont="1" applyBorder="1" applyProtection="1">
      <protection locked="0"/>
    </xf>
    <xf numFmtId="0" fontId="6" fillId="0" borderId="64" xfId="0" applyFont="1" applyBorder="1" applyProtection="1">
      <protection locked="0"/>
    </xf>
    <xf numFmtId="0" fontId="1" fillId="0" borderId="26" xfId="0" applyFont="1" applyBorder="1" applyAlignment="1" applyProtection="1">
      <alignment horizontal="center"/>
      <protection locked="0"/>
    </xf>
    <xf numFmtId="0" fontId="6" fillId="0" borderId="54" xfId="0" applyFont="1" applyBorder="1" applyProtection="1">
      <protection locked="0"/>
    </xf>
    <xf numFmtId="0" fontId="1" fillId="0" borderId="68" xfId="0" applyFont="1" applyBorder="1" applyAlignment="1" applyProtection="1">
      <alignment horizontal="center"/>
      <protection locked="0"/>
    </xf>
    <xf numFmtId="0" fontId="6" fillId="0" borderId="69" xfId="0" applyFont="1" applyBorder="1" applyProtection="1">
      <protection locked="0"/>
    </xf>
    <xf numFmtId="0" fontId="6" fillId="0" borderId="70" xfId="0" applyFont="1" applyBorder="1" applyProtection="1">
      <protection locked="0"/>
    </xf>
    <xf numFmtId="0" fontId="1" fillId="0" borderId="59" xfId="0" applyFont="1" applyBorder="1" applyAlignment="1" applyProtection="1">
      <alignment horizontal="center"/>
      <protection locked="0"/>
    </xf>
    <xf numFmtId="0" fontId="6" fillId="0" borderId="60" xfId="0" applyFont="1" applyBorder="1" applyProtection="1">
      <protection locked="0"/>
    </xf>
    <xf numFmtId="0" fontId="1" fillId="7" borderId="102" xfId="0" applyFont="1" applyFill="1" applyBorder="1" applyAlignment="1" applyProtection="1">
      <alignment horizontal="center" vertical="center"/>
      <protection locked="0"/>
    </xf>
    <xf numFmtId="0" fontId="6" fillId="0" borderId="103" xfId="0" applyFont="1" applyBorder="1" applyProtection="1">
      <protection locked="0"/>
    </xf>
    <xf numFmtId="0" fontId="6" fillId="0" borderId="104" xfId="0" applyFont="1" applyBorder="1" applyProtection="1">
      <protection locked="0"/>
    </xf>
    <xf numFmtId="0" fontId="6" fillId="0" borderId="105" xfId="0" applyFont="1" applyBorder="1" applyProtection="1">
      <protection locked="0"/>
    </xf>
    <xf numFmtId="0" fontId="6" fillId="0" borderId="106" xfId="0" applyFont="1" applyBorder="1" applyProtection="1">
      <protection locked="0"/>
    </xf>
    <xf numFmtId="0" fontId="1" fillId="5" borderId="74" xfId="0" applyFont="1" applyFill="1" applyBorder="1" applyAlignment="1" applyProtection="1">
      <alignment horizontal="center" vertical="center"/>
      <protection locked="0"/>
    </xf>
    <xf numFmtId="0" fontId="6" fillId="0" borderId="75" xfId="0" applyFont="1" applyBorder="1" applyProtection="1">
      <protection locked="0"/>
    </xf>
    <xf numFmtId="0" fontId="6" fillId="0" borderId="76" xfId="0" applyFont="1" applyBorder="1" applyProtection="1">
      <protection locked="0"/>
    </xf>
    <xf numFmtId="0" fontId="6" fillId="0" borderId="77" xfId="0" applyFont="1" applyBorder="1" applyProtection="1">
      <protection locked="0"/>
    </xf>
    <xf numFmtId="0" fontId="6" fillId="0" borderId="78" xfId="0" applyFont="1" applyBorder="1" applyProtection="1">
      <protection locked="0"/>
    </xf>
    <xf numFmtId="0" fontId="1" fillId="6" borderId="87" xfId="0" applyFont="1" applyFill="1" applyBorder="1" applyAlignment="1" applyProtection="1">
      <alignment horizontal="center" vertical="center"/>
      <protection locked="0"/>
    </xf>
    <xf numFmtId="0" fontId="6" fillId="0" borderId="88" xfId="0" applyFont="1" applyBorder="1" applyProtection="1">
      <protection locked="0"/>
    </xf>
    <xf numFmtId="0" fontId="6" fillId="0" borderId="89" xfId="0" applyFont="1" applyBorder="1" applyProtection="1">
      <protection locked="0"/>
    </xf>
    <xf numFmtId="0" fontId="6" fillId="0" borderId="90" xfId="0" applyFont="1" applyBorder="1" applyProtection="1">
      <protection locked="0"/>
    </xf>
    <xf numFmtId="0" fontId="6" fillId="0" borderId="91" xfId="0" applyFont="1" applyBorder="1" applyProtection="1">
      <protection locked="0"/>
    </xf>
    <xf numFmtId="0" fontId="12" fillId="2" borderId="0" xfId="0" applyFont="1" applyFill="1" applyAlignment="1">
      <alignment horizontal="left" vertical="center"/>
    </xf>
    <xf numFmtId="0" fontId="8" fillId="6" borderId="48" xfId="0" applyFont="1" applyFill="1" applyBorder="1" applyAlignment="1">
      <alignment horizontal="center" vertical="center"/>
    </xf>
    <xf numFmtId="0" fontId="6" fillId="0" borderId="49" xfId="0" applyFont="1" applyBorder="1"/>
    <xf numFmtId="0" fontId="6" fillId="0" borderId="50" xfId="0" applyFont="1" applyBorder="1"/>
    <xf numFmtId="0" fontId="6" fillId="0" borderId="11" xfId="0" applyFont="1" applyBorder="1"/>
    <xf numFmtId="0" fontId="6" fillId="0" borderId="12" xfId="0" applyFont="1" applyBorder="1"/>
    <xf numFmtId="0" fontId="13" fillId="2" borderId="0" xfId="0" applyFont="1" applyFill="1" applyAlignment="1" applyProtection="1">
      <alignment wrapText="1"/>
      <protection locked="0"/>
    </xf>
    <xf numFmtId="0" fontId="1" fillId="2" borderId="92" xfId="0" applyFont="1" applyFill="1" applyBorder="1" applyAlignment="1">
      <alignment horizontal="center" vertical="top"/>
    </xf>
    <xf numFmtId="0" fontId="6" fillId="0" borderId="93" xfId="0" applyFont="1" applyBorder="1"/>
    <xf numFmtId="164" fontId="1" fillId="0" borderId="11" xfId="0" applyNumberFormat="1" applyFont="1" applyBorder="1" applyAlignment="1" applyProtection="1">
      <alignment horizontal="center" vertical="center"/>
      <protection locked="0"/>
    </xf>
    <xf numFmtId="0" fontId="6" fillId="0" borderId="12" xfId="0" applyFont="1" applyBorder="1" applyProtection="1">
      <protection locked="0"/>
    </xf>
    <xf numFmtId="0" fontId="6" fillId="0" borderId="6" xfId="0" applyFont="1" applyBorder="1" applyProtection="1">
      <protection locked="0"/>
    </xf>
    <xf numFmtId="0" fontId="6" fillId="0" borderId="8" xfId="0" applyFont="1" applyBorder="1" applyProtection="1">
      <protection locked="0"/>
    </xf>
    <xf numFmtId="0" fontId="6" fillId="0" borderId="13" xfId="0" applyFont="1" applyBorder="1" applyProtection="1">
      <protection locked="0"/>
    </xf>
    <xf numFmtId="164" fontId="14" fillId="2" borderId="92" xfId="0" applyNumberFormat="1" applyFont="1" applyFill="1" applyBorder="1" applyAlignment="1">
      <alignment horizontal="center" vertical="top"/>
    </xf>
    <xf numFmtId="0" fontId="6" fillId="0" borderId="94" xfId="0" applyFont="1" applyBorder="1"/>
    <xf numFmtId="0" fontId="6" fillId="0" borderId="95" xfId="0" applyFont="1" applyBorder="1"/>
    <xf numFmtId="0" fontId="6" fillId="0" borderId="96" xfId="0" applyFont="1" applyBorder="1"/>
    <xf numFmtId="0" fontId="3" fillId="8" borderId="48" xfId="0" applyFont="1" applyFill="1" applyBorder="1" applyAlignment="1" applyProtection="1">
      <alignment horizontal="center" vertical="center"/>
      <protection locked="0"/>
    </xf>
    <xf numFmtId="0" fontId="6" fillId="0" borderId="49" xfId="0" applyFont="1" applyBorder="1" applyProtection="1">
      <protection locked="0"/>
    </xf>
    <xf numFmtId="0" fontId="6" fillId="0" borderId="50" xfId="0" applyFont="1" applyBorder="1" applyProtection="1">
      <protection locked="0"/>
    </xf>
    <xf numFmtId="0" fontId="6" fillId="0" borderId="11" xfId="0" applyFont="1" applyBorder="1" applyProtection="1">
      <protection locked="0"/>
    </xf>
    <xf numFmtId="0" fontId="1" fillId="0" borderId="6" xfId="0" applyFont="1" applyBorder="1" applyAlignment="1" applyProtection="1">
      <alignment horizontal="center"/>
      <protection locked="0"/>
    </xf>
    <xf numFmtId="0" fontId="8" fillId="6" borderId="17" xfId="0" applyFont="1" applyFill="1" applyBorder="1" applyAlignment="1" applyProtection="1">
      <alignment horizontal="center" vertical="center"/>
      <protection locked="0"/>
    </xf>
    <xf numFmtId="0" fontId="6" fillId="0" borderId="20" xfId="0" applyFont="1" applyBorder="1" applyProtection="1">
      <protection locked="0"/>
    </xf>
    <xf numFmtId="0" fontId="8" fillId="5" borderId="17" xfId="0" applyFont="1" applyFill="1" applyBorder="1" applyAlignment="1" applyProtection="1">
      <alignment horizontal="center" vertical="center"/>
      <protection locked="0"/>
    </xf>
    <xf numFmtId="0" fontId="6" fillId="0" borderId="19" xfId="0" applyFont="1" applyBorder="1" applyProtection="1">
      <protection locked="0"/>
    </xf>
    <xf numFmtId="0" fontId="8" fillId="5" borderId="33" xfId="0" applyFont="1" applyFill="1" applyBorder="1" applyAlignment="1" applyProtection="1">
      <alignment horizontal="center" vertical="center"/>
      <protection locked="0"/>
    </xf>
    <xf numFmtId="0" fontId="6" fillId="0" borderId="17" xfId="0" applyFont="1" applyBorder="1" applyProtection="1">
      <protection locked="0"/>
    </xf>
    <xf numFmtId="0" fontId="8" fillId="0" borderId="122" xfId="0" applyFont="1" applyBorder="1" applyAlignment="1" applyProtection="1">
      <alignment horizontal="center" vertical="center"/>
      <protection locked="0"/>
    </xf>
    <xf numFmtId="0" fontId="6" fillId="0" borderId="40" xfId="0" applyFont="1" applyBorder="1" applyProtection="1">
      <protection locked="0"/>
    </xf>
    <xf numFmtId="0" fontId="6" fillId="0" borderId="123" xfId="0" applyFont="1" applyBorder="1" applyProtection="1">
      <protection locked="0"/>
    </xf>
    <xf numFmtId="0" fontId="8" fillId="0" borderId="109" xfId="0" applyFont="1" applyBorder="1" applyAlignment="1" applyProtection="1">
      <alignment horizontal="center" vertical="center"/>
      <protection locked="0"/>
    </xf>
    <xf numFmtId="0" fontId="6" fillId="0" borderId="23" xfId="0" applyFont="1" applyBorder="1" applyProtection="1">
      <protection locked="0"/>
    </xf>
    <xf numFmtId="0" fontId="6" fillId="0" borderId="18" xfId="0" applyFont="1" applyBorder="1" applyProtection="1">
      <protection locked="0"/>
    </xf>
    <xf numFmtId="0" fontId="8" fillId="0" borderId="117" xfId="0" applyFont="1" applyBorder="1" applyAlignment="1" applyProtection="1">
      <alignment horizontal="center" vertical="center"/>
      <protection locked="0"/>
    </xf>
    <xf numFmtId="0" fontId="6" fillId="0" borderId="37" xfId="0" applyFont="1" applyBorder="1" applyProtection="1">
      <protection locked="0"/>
    </xf>
    <xf numFmtId="0" fontId="6" fillId="0" borderId="118" xfId="0" applyFont="1" applyBorder="1" applyProtection="1">
      <protection locked="0"/>
    </xf>
    <xf numFmtId="0" fontId="8" fillId="2" borderId="0" xfId="0" applyFont="1" applyFill="1" applyAlignment="1">
      <alignment horizontal="center" vertical="center"/>
    </xf>
    <xf numFmtId="0" fontId="8" fillId="0" borderId="107" xfId="0" applyFont="1" applyBorder="1" applyAlignment="1" applyProtection="1">
      <alignment wrapText="1"/>
      <protection locked="0"/>
    </xf>
    <xf numFmtId="0" fontId="6" fillId="0" borderId="108" xfId="0" applyFont="1" applyBorder="1" applyProtection="1">
      <protection locked="0"/>
    </xf>
    <xf numFmtId="0" fontId="8" fillId="0" borderId="124" xfId="0" applyFont="1" applyBorder="1" applyAlignment="1" applyProtection="1">
      <alignment wrapText="1"/>
      <protection locked="0"/>
    </xf>
    <xf numFmtId="0" fontId="6" fillId="0" borderId="125" xfId="0" applyFont="1" applyBorder="1" applyProtection="1">
      <protection locked="0"/>
    </xf>
    <xf numFmtId="0" fontId="6" fillId="0" borderId="126" xfId="0" applyFont="1" applyBorder="1" applyProtection="1">
      <protection locked="0"/>
    </xf>
    <xf numFmtId="0" fontId="8" fillId="0" borderId="17" xfId="0" applyFont="1" applyBorder="1" applyAlignment="1" applyProtection="1">
      <alignment horizontal="center" vertical="center"/>
      <protection locked="0"/>
    </xf>
    <xf numFmtId="0" fontId="8" fillId="0" borderId="119" xfId="0" applyFont="1" applyBorder="1" applyAlignment="1" applyProtection="1">
      <alignment horizontal="center" vertical="center"/>
      <protection locked="0"/>
    </xf>
    <xf numFmtId="0" fontId="6" fillId="0" borderId="43" xfId="0" applyFont="1" applyBorder="1" applyProtection="1">
      <protection locked="0"/>
    </xf>
    <xf numFmtId="0" fontId="8" fillId="0" borderId="120" xfId="0" applyFont="1" applyBorder="1" applyAlignment="1" applyProtection="1">
      <alignment horizontal="center" vertical="center"/>
      <protection locked="0"/>
    </xf>
    <xf numFmtId="0" fontId="6" fillId="0" borderId="121" xfId="0" applyFont="1" applyBorder="1" applyProtection="1">
      <protection locked="0"/>
    </xf>
    <xf numFmtId="0" fontId="8" fillId="6" borderId="34" xfId="0" applyFont="1" applyFill="1" applyBorder="1" applyAlignment="1" applyProtection="1">
      <alignment horizontal="center" vertical="center"/>
      <protection locked="0"/>
    </xf>
    <xf numFmtId="0" fontId="8" fillId="4" borderId="32" xfId="0" applyFont="1" applyFill="1" applyBorder="1" applyAlignment="1" applyProtection="1">
      <alignment horizontal="center" vertical="center"/>
      <protection locked="0"/>
    </xf>
    <xf numFmtId="0" fontId="8" fillId="14" borderId="33" xfId="0" applyFont="1" applyFill="1" applyBorder="1" applyAlignment="1" applyProtection="1">
      <alignment horizontal="center" vertical="center"/>
      <protection locked="0"/>
    </xf>
    <xf numFmtId="0" fontId="8" fillId="14" borderId="116" xfId="0" applyFont="1" applyFill="1" applyBorder="1" applyAlignment="1" applyProtection="1">
      <alignment horizontal="center" vertical="center"/>
      <protection locked="0"/>
    </xf>
    <xf numFmtId="0" fontId="6" fillId="0" borderId="51" xfId="0" applyFont="1" applyBorder="1" applyProtection="1">
      <protection locked="0"/>
    </xf>
    <xf numFmtId="0" fontId="6" fillId="0" borderId="14" xfId="0" applyFont="1" applyBorder="1" applyProtection="1">
      <protection locked="0"/>
    </xf>
    <xf numFmtId="0" fontId="6" fillId="0" borderId="26" xfId="0" applyFont="1" applyBorder="1" applyProtection="1">
      <protection locked="0"/>
    </xf>
    <xf numFmtId="0" fontId="6" fillId="0" borderId="16" xfId="0" applyFont="1" applyBorder="1" applyProtection="1">
      <protection locked="0"/>
    </xf>
    <xf numFmtId="0" fontId="8" fillId="4" borderId="17" xfId="0" applyFont="1" applyFill="1" applyBorder="1" applyAlignment="1" applyProtection="1">
      <alignment horizontal="center" vertical="center"/>
      <protection locked="0"/>
    </xf>
    <xf numFmtId="0" fontId="8" fillId="4" borderId="22" xfId="0" applyFont="1" applyFill="1" applyBorder="1" applyAlignment="1">
      <alignment horizontal="center" vertical="top"/>
    </xf>
    <xf numFmtId="0" fontId="6" fillId="0" borderId="15" xfId="0" applyFont="1" applyBorder="1"/>
    <xf numFmtId="164" fontId="8" fillId="4" borderId="15" xfId="0" applyNumberFormat="1" applyFont="1" applyFill="1" applyBorder="1" applyAlignment="1">
      <alignment horizontal="center" vertical="top"/>
    </xf>
    <xf numFmtId="0" fontId="6" fillId="0" borderId="61" xfId="0" applyFont="1" applyBorder="1"/>
    <xf numFmtId="0" fontId="8" fillId="9" borderId="32" xfId="0" applyFont="1" applyFill="1" applyBorder="1" applyAlignment="1" applyProtection="1">
      <alignment horizontal="center" vertical="center"/>
      <protection locked="0"/>
    </xf>
    <xf numFmtId="0" fontId="8" fillId="5" borderId="26" xfId="0" applyFont="1" applyFill="1" applyBorder="1" applyAlignment="1">
      <alignment horizontal="center" vertical="top"/>
    </xf>
    <xf numFmtId="164" fontId="8" fillId="5" borderId="15" xfId="0" applyNumberFormat="1" applyFont="1" applyFill="1" applyBorder="1" applyAlignment="1">
      <alignment horizontal="center" vertical="top"/>
    </xf>
    <xf numFmtId="0" fontId="6" fillId="0" borderId="54" xfId="0" applyFont="1" applyBorder="1"/>
    <xf numFmtId="0" fontId="8" fillId="13" borderId="34" xfId="0" applyFont="1" applyFill="1" applyBorder="1" applyAlignment="1" applyProtection="1">
      <alignment horizontal="center" vertical="center"/>
      <protection locked="0"/>
    </xf>
    <xf numFmtId="0" fontId="8" fillId="9" borderId="115" xfId="0" applyFont="1" applyFill="1" applyBorder="1" applyAlignment="1" applyProtection="1">
      <alignment horizontal="center" vertical="center"/>
      <protection locked="0"/>
    </xf>
    <xf numFmtId="0" fontId="6" fillId="0" borderId="22" xfId="0" applyFont="1" applyBorder="1" applyProtection="1">
      <protection locked="0"/>
    </xf>
    <xf numFmtId="0" fontId="8" fillId="13" borderId="113" xfId="0" applyFont="1" applyFill="1" applyBorder="1" applyAlignment="1" applyProtection="1">
      <alignment horizontal="center" vertical="center"/>
      <protection locked="0"/>
    </xf>
    <xf numFmtId="0" fontId="6" fillId="0" borderId="28" xfId="0" applyFont="1" applyBorder="1" applyProtection="1">
      <protection locked="0"/>
    </xf>
    <xf numFmtId="0" fontId="10" fillId="5" borderId="74" xfId="0" applyFont="1" applyFill="1" applyBorder="1" applyAlignment="1">
      <alignment horizontal="center" vertical="center"/>
    </xf>
    <xf numFmtId="0" fontId="6" fillId="0" borderId="75" xfId="0" applyFont="1" applyBorder="1"/>
    <xf numFmtId="0" fontId="6" fillId="0" borderId="76" xfId="0" applyFont="1" applyBorder="1"/>
    <xf numFmtId="0" fontId="6" fillId="0" borderId="77" xfId="0" applyFont="1" applyBorder="1"/>
    <xf numFmtId="0" fontId="6" fillId="0" borderId="78" xfId="0" applyFont="1" applyBorder="1"/>
    <xf numFmtId="0" fontId="10" fillId="6" borderId="87" xfId="0" applyFont="1" applyFill="1" applyBorder="1" applyAlignment="1">
      <alignment horizontal="center" vertical="center"/>
    </xf>
    <xf numFmtId="0" fontId="6" fillId="0" borderId="88" xfId="0" applyFont="1" applyBorder="1"/>
    <xf numFmtId="0" fontId="6" fillId="0" borderId="89" xfId="0" applyFont="1" applyBorder="1"/>
    <xf numFmtId="0" fontId="6" fillId="0" borderId="90" xfId="0" applyFont="1" applyBorder="1"/>
    <xf numFmtId="0" fontId="6" fillId="0" borderId="91" xfId="0" applyFont="1" applyBorder="1"/>
    <xf numFmtId="0" fontId="8" fillId="6" borderId="28" xfId="0" applyFont="1" applyFill="1" applyBorder="1" applyAlignment="1">
      <alignment horizontal="center" vertical="top"/>
    </xf>
    <xf numFmtId="164" fontId="8" fillId="6" borderId="15" xfId="0" applyNumberFormat="1" applyFont="1" applyFill="1" applyBorder="1" applyAlignment="1">
      <alignment horizontal="center" vertical="top"/>
    </xf>
    <xf numFmtId="0" fontId="6" fillId="0" borderId="55" xfId="0" applyFont="1" applyBorder="1"/>
    <xf numFmtId="0" fontId="10" fillId="4" borderId="82" xfId="0" applyFont="1" applyFill="1" applyBorder="1" applyAlignment="1">
      <alignment horizontal="center" vertical="center"/>
    </xf>
    <xf numFmtId="0" fontId="6" fillId="0" borderId="83" xfId="0" applyFont="1" applyBorder="1"/>
    <xf numFmtId="0" fontId="6" fillId="0" borderId="84" xfId="0" applyFont="1" applyBorder="1"/>
    <xf numFmtId="0" fontId="6" fillId="0" borderId="85" xfId="0" applyFont="1" applyBorder="1"/>
    <xf numFmtId="0" fontId="6" fillId="0" borderId="86" xfId="0" applyFont="1" applyBorder="1"/>
    <xf numFmtId="0" fontId="16" fillId="2" borderId="0" xfId="0" applyFont="1" applyFill="1" applyAlignment="1">
      <alignment horizontal="left" vertical="center"/>
    </xf>
    <xf numFmtId="0" fontId="10" fillId="7" borderId="102" xfId="0" applyFont="1" applyFill="1" applyBorder="1" applyAlignment="1">
      <alignment horizontal="center" vertical="center"/>
    </xf>
    <xf numFmtId="0" fontId="6" fillId="0" borderId="103" xfId="0" applyFont="1" applyBorder="1"/>
    <xf numFmtId="0" fontId="6" fillId="0" borderId="104" xfId="0" applyFont="1" applyBorder="1"/>
    <xf numFmtId="0" fontId="6" fillId="0" borderId="105" xfId="0" applyFont="1" applyBorder="1"/>
    <xf numFmtId="0" fontId="6" fillId="0" borderId="106" xfId="0" applyFont="1" applyBorder="1"/>
    <xf numFmtId="164" fontId="8" fillId="7" borderId="15" xfId="0" applyNumberFormat="1" applyFont="1" applyFill="1" applyBorder="1" applyAlignment="1">
      <alignment horizontal="center" vertical="top"/>
    </xf>
    <xf numFmtId="0" fontId="6" fillId="0" borderId="56" xfId="0" applyFont="1" applyBorder="1"/>
    <xf numFmtId="0" fontId="8" fillId="7" borderId="30" xfId="0" applyFont="1" applyFill="1" applyBorder="1" applyAlignment="1">
      <alignment horizontal="center" vertical="top"/>
    </xf>
    <xf numFmtId="0" fontId="8" fillId="2" borderId="0" xfId="0" applyFont="1" applyFill="1" applyAlignment="1">
      <alignment horizontal="right" vertical="center"/>
    </xf>
    <xf numFmtId="0" fontId="1" fillId="5" borderId="0" xfId="0" applyFont="1" applyFill="1" applyAlignment="1">
      <alignment horizontal="center" vertical="center"/>
    </xf>
    <xf numFmtId="0" fontId="17" fillId="5" borderId="0" xfId="0" applyFont="1" applyFill="1" applyAlignment="1">
      <alignment horizontal="left" vertical="center"/>
    </xf>
    <xf numFmtId="0" fontId="1" fillId="6" borderId="0" xfId="0" applyFont="1" applyFill="1" applyAlignment="1">
      <alignment horizontal="center" vertical="center"/>
    </xf>
    <xf numFmtId="0" fontId="17" fillId="6" borderId="0" xfId="0" applyFont="1" applyFill="1" applyAlignment="1">
      <alignment horizontal="left" vertical="center"/>
    </xf>
    <xf numFmtId="0" fontId="1" fillId="2" borderId="0" xfId="0" applyFont="1" applyFill="1" applyAlignment="1">
      <alignment horizontal="right" vertical="center"/>
    </xf>
    <xf numFmtId="0" fontId="24" fillId="2" borderId="0" xfId="0" applyFont="1" applyFill="1" applyAlignment="1">
      <alignment horizontal="center" vertical="center"/>
    </xf>
    <xf numFmtId="0" fontId="25" fillId="0" borderId="0" xfId="0" applyFont="1"/>
    <xf numFmtId="0" fontId="8" fillId="7" borderId="35" xfId="0" applyFont="1" applyFill="1" applyBorder="1" applyAlignment="1" applyProtection="1">
      <alignment horizontal="center" vertical="center"/>
      <protection locked="0"/>
    </xf>
    <xf numFmtId="0" fontId="8" fillId="7" borderId="17" xfId="0" applyFont="1" applyFill="1" applyBorder="1" applyAlignment="1" applyProtection="1">
      <alignment horizontal="center" vertical="center"/>
      <protection locked="0"/>
    </xf>
    <xf numFmtId="0" fontId="6" fillId="0" borderId="21" xfId="0" applyFont="1" applyBorder="1" applyProtection="1">
      <protection locked="0"/>
    </xf>
    <xf numFmtId="0" fontId="8" fillId="10" borderId="35" xfId="0" applyFont="1" applyFill="1" applyBorder="1" applyAlignment="1" applyProtection="1">
      <alignment horizontal="center" vertical="center"/>
      <protection locked="0"/>
    </xf>
    <xf numFmtId="0" fontId="8" fillId="10" borderId="114" xfId="0" applyFont="1" applyFill="1" applyBorder="1" applyAlignment="1" applyProtection="1">
      <alignment horizontal="center" vertical="center"/>
      <protection locked="0"/>
    </xf>
    <xf numFmtId="0" fontId="6" fillId="0" borderId="30" xfId="0" applyFont="1" applyBorder="1" applyProtection="1">
      <protection locked="0"/>
    </xf>
    <xf numFmtId="0" fontId="8" fillId="0" borderId="45" xfId="0" applyFont="1" applyBorder="1" applyAlignment="1" applyProtection="1">
      <alignment wrapText="1"/>
      <protection locked="0"/>
    </xf>
    <xf numFmtId="0" fontId="6" fillId="0" borderId="112" xfId="0" applyFont="1" applyBorder="1" applyProtection="1">
      <protection locked="0"/>
    </xf>
    <xf numFmtId="0" fontId="6" fillId="0" borderId="111" xfId="0" applyFont="1" applyBorder="1" applyProtection="1">
      <protection locked="0"/>
    </xf>
    <xf numFmtId="0" fontId="10" fillId="11" borderId="97" xfId="0" applyFont="1" applyFill="1" applyBorder="1" applyAlignment="1" applyProtection="1">
      <alignment horizontal="center" vertical="center"/>
      <protection locked="0"/>
    </xf>
    <xf numFmtId="0" fontId="8" fillId="0" borderId="35" xfId="0" applyFont="1" applyBorder="1" applyAlignment="1" applyProtection="1">
      <alignment wrapText="1"/>
      <protection locked="0"/>
    </xf>
    <xf numFmtId="0" fontId="8" fillId="0" borderId="110" xfId="0" applyFont="1" applyBorder="1" applyAlignment="1" applyProtection="1">
      <alignment horizontal="center" vertical="center"/>
      <protection locked="0"/>
    </xf>
    <xf numFmtId="0" fontId="6" fillId="0" borderId="46" xfId="0" applyFont="1" applyBorder="1" applyProtection="1">
      <protection locked="0"/>
    </xf>
    <xf numFmtId="0" fontId="10" fillId="7" borderId="102" xfId="0" applyFont="1" applyFill="1" applyBorder="1" applyAlignment="1" applyProtection="1">
      <alignment horizontal="center" vertical="center"/>
      <protection locked="0"/>
    </xf>
    <xf numFmtId="0" fontId="8" fillId="0" borderId="30" xfId="0" applyFont="1" applyBorder="1" applyAlignment="1" applyProtection="1">
      <alignment wrapText="1"/>
      <protection locked="0"/>
    </xf>
    <xf numFmtId="0" fontId="26" fillId="2" borderId="0" xfId="0" applyFont="1" applyFill="1" applyAlignment="1">
      <alignment horizontal="center" vertical="center"/>
    </xf>
    <xf numFmtId="0" fontId="8" fillId="5" borderId="0" xfId="0" applyFont="1" applyFill="1" applyAlignment="1">
      <alignment horizontal="center" vertical="center"/>
    </xf>
    <xf numFmtId="0" fontId="8" fillId="6" borderId="0" xfId="0" applyFont="1" applyFill="1" applyAlignment="1">
      <alignment horizontal="center" vertical="center"/>
    </xf>
    <xf numFmtId="0" fontId="1" fillId="2" borderId="127" xfId="0" applyFont="1" applyFill="1" applyBorder="1"/>
    <xf numFmtId="0" fontId="1" fillId="2" borderId="0" xfId="0" applyFont="1" applyFill="1"/>
    <xf numFmtId="0" fontId="1" fillId="2" borderId="12" xfId="0" applyFont="1" applyFill="1" applyBorder="1"/>
    <xf numFmtId="168" fontId="1" fillId="5" borderId="8" xfId="0" applyNumberFormat="1" applyFont="1" applyFill="1" applyBorder="1" applyAlignment="1">
      <alignment horizontal="right" vertical="center"/>
    </xf>
    <xf numFmtId="0" fontId="6" fillId="0" borderId="8" xfId="0" applyFont="1" applyBorder="1"/>
    <xf numFmtId="0" fontId="6" fillId="0" borderId="13" xfId="0" applyFont="1" applyBorder="1"/>
    <xf numFmtId="0" fontId="1" fillId="2" borderId="128" xfId="0" applyFont="1" applyFill="1" applyBorder="1"/>
    <xf numFmtId="0" fontId="1" fillId="2" borderId="49" xfId="0" applyFont="1" applyFill="1" applyBorder="1"/>
    <xf numFmtId="0" fontId="1" fillId="2" borderId="50" xfId="0" applyFont="1" applyFill="1" applyBorder="1"/>
    <xf numFmtId="168" fontId="1" fillId="6" borderId="8" xfId="0" applyNumberFormat="1" applyFont="1" applyFill="1" applyBorder="1" applyAlignment="1">
      <alignment horizontal="right" vertical="center"/>
    </xf>
    <xf numFmtId="168" fontId="1" fillId="7" borderId="8" xfId="0" applyNumberFormat="1" applyFont="1" applyFill="1" applyBorder="1" applyAlignment="1">
      <alignment horizontal="right" vertical="center"/>
    </xf>
    <xf numFmtId="168" fontId="1" fillId="4" borderId="52" xfId="0" applyNumberFormat="1" applyFont="1" applyFill="1" applyBorder="1" applyAlignment="1">
      <alignment horizontal="right" vertical="center"/>
    </xf>
    <xf numFmtId="0" fontId="6" fillId="0" borderId="52" xfId="0" applyFont="1" applyBorder="1"/>
    <xf numFmtId="0" fontId="6" fillId="0" borderId="53" xfId="0" applyFont="1" applyBorder="1"/>
    <xf numFmtId="0" fontId="1" fillId="4" borderId="52" xfId="0" applyFont="1" applyFill="1" applyBorder="1" applyAlignment="1">
      <alignment horizontal="right" vertical="center"/>
    </xf>
    <xf numFmtId="166" fontId="12" fillId="2" borderId="0" xfId="0" applyNumberFormat="1" applyFont="1" applyFill="1" applyAlignment="1">
      <alignment horizontal="left" vertical="center"/>
    </xf>
    <xf numFmtId="0" fontId="1" fillId="2" borderId="0" xfId="0" applyFont="1" applyFill="1" applyAlignment="1">
      <alignment horizontal="left" vertical="center"/>
    </xf>
    <xf numFmtId="0" fontId="24" fillId="2" borderId="0" xfId="0" applyFont="1" applyFill="1" applyAlignment="1">
      <alignment horizontal="center"/>
    </xf>
    <xf numFmtId="167" fontId="22" fillId="3" borderId="0" xfId="0" applyNumberFormat="1" applyFont="1" applyFill="1" applyAlignment="1">
      <alignment horizontal="center" vertical="center"/>
    </xf>
    <xf numFmtId="0" fontId="1" fillId="2" borderId="0" xfId="0" applyFont="1" applyFill="1" applyAlignment="1" applyProtection="1">
      <alignment horizontal="right" vertical="center"/>
      <protection locked="0"/>
    </xf>
    <xf numFmtId="0" fontId="20" fillId="4" borderId="0" xfId="0" applyFont="1" applyFill="1" applyAlignment="1">
      <alignment horizontal="center"/>
    </xf>
    <xf numFmtId="0" fontId="20" fillId="5" borderId="0" xfId="0" applyFont="1" applyFill="1" applyAlignment="1">
      <alignment horizontal="center"/>
    </xf>
    <xf numFmtId="0" fontId="20" fillId="6" borderId="0" xfId="0" applyFont="1" applyFill="1" applyAlignment="1">
      <alignment horizontal="center"/>
    </xf>
    <xf numFmtId="0" fontId="21" fillId="4" borderId="0" xfId="0" applyFont="1" applyFill="1" applyAlignment="1">
      <alignment horizontal="center" vertical="center"/>
    </xf>
    <xf numFmtId="0" fontId="21" fillId="5" borderId="0" xfId="0" applyFont="1" applyFill="1" applyAlignment="1">
      <alignment horizontal="center" vertical="center"/>
    </xf>
    <xf numFmtId="0" fontId="21" fillId="6" borderId="0" xfId="0" applyFont="1" applyFill="1" applyAlignment="1">
      <alignment horizontal="center" vertical="center"/>
    </xf>
    <xf numFmtId="0" fontId="5" fillId="15" borderId="49" xfId="0" applyFont="1" applyFill="1" applyBorder="1" applyAlignment="1">
      <alignment horizontal="center" vertical="center"/>
    </xf>
    <xf numFmtId="0" fontId="6" fillId="0" borderId="66" xfId="0" applyFont="1" applyBorder="1"/>
    <xf numFmtId="0" fontId="6" fillId="0" borderId="130" xfId="0" applyFont="1" applyBorder="1"/>
    <xf numFmtId="0" fontId="1" fillId="2" borderId="0" xfId="0" applyFont="1" applyFill="1" applyAlignment="1">
      <alignment horizontal="center" vertical="center" wrapText="1"/>
    </xf>
    <xf numFmtId="0" fontId="5" fillId="15" borderId="48" xfId="0" applyFont="1" applyFill="1" applyBorder="1" applyAlignment="1">
      <alignment horizontal="center" vertical="center"/>
    </xf>
    <xf numFmtId="0" fontId="6" fillId="0" borderId="131" xfId="0" applyFont="1" applyBorder="1"/>
    <xf numFmtId="168" fontId="1" fillId="4" borderId="8" xfId="0" applyNumberFormat="1" applyFont="1" applyFill="1" applyBorder="1" applyAlignment="1">
      <alignment horizontal="right" vertical="center"/>
    </xf>
    <xf numFmtId="0" fontId="1" fillId="2" borderId="129" xfId="0" applyFont="1" applyFill="1" applyBorder="1"/>
    <xf numFmtId="0" fontId="1" fillId="2" borderId="0" xfId="0" applyFont="1" applyFill="1" applyAlignment="1">
      <alignment horizontal="center" vertical="center"/>
    </xf>
  </cellXfs>
  <cellStyles count="2">
    <cellStyle name="Normal" xfId="0" builtinId="0"/>
    <cellStyle name="Normal 2" xfId="1" xr:uid="{00000000-0005-0000-0000-000006000000}"/>
  </cellStyles>
  <dxfs count="102">
    <dxf>
      <font>
        <b/>
        <color rgb="FFCC4125"/>
      </font>
      <fill>
        <patternFill patternType="none"/>
      </fill>
    </dxf>
    <dxf>
      <font>
        <strike/>
      </font>
      <fill>
        <patternFill patternType="none"/>
      </fill>
    </dxf>
    <dxf>
      <font>
        <color rgb="FFFFFFFF"/>
      </font>
      <fill>
        <patternFill patternType="solid">
          <fgColor rgb="FFDD7E6B"/>
          <bgColor rgb="FFDD7E6B"/>
        </patternFill>
      </fill>
    </dxf>
    <dxf>
      <font>
        <strike/>
        <color rgb="FF999999"/>
      </font>
      <fill>
        <patternFill patternType="solid">
          <bgColor rgb="FFFFFDFA"/>
        </patternFill>
      </fill>
    </dxf>
    <dxf>
      <font>
        <strike/>
        <color rgb="FF999999"/>
      </font>
      <fill>
        <patternFill patternType="solid">
          <bgColor rgb="FFFFFDFA"/>
        </patternFill>
      </fill>
    </dxf>
    <dxf>
      <font>
        <strike/>
        <color rgb="FF999999"/>
      </font>
      <fill>
        <patternFill patternType="solid">
          <bgColor rgb="FFFFFDFA"/>
        </patternFill>
      </fill>
    </dxf>
    <dxf>
      <font>
        <strike/>
        <color rgb="FF999999"/>
      </font>
      <fill>
        <patternFill patternType="solid">
          <bgColor rgb="FFFFFDFA"/>
        </patternFill>
      </fill>
    </dxf>
    <dxf>
      <font>
        <strike/>
        <color rgb="FF999999"/>
      </font>
      <fill>
        <patternFill patternType="solid">
          <bgColor rgb="FFFFFDFA"/>
        </patternFill>
      </fill>
    </dxf>
    <dxf>
      <font>
        <strike/>
        <color rgb="FF999999"/>
      </font>
      <fill>
        <patternFill patternType="solid">
          <bgColor rgb="FFFFFDFA"/>
        </patternFill>
      </fill>
    </dxf>
    <dxf>
      <font>
        <color rgb="FFFFFFFF"/>
      </font>
      <fill>
        <patternFill patternType="solid">
          <fgColor rgb="FF555B6E"/>
          <bgColor rgb="FF555B6E"/>
        </patternFill>
      </fill>
    </dxf>
    <dxf>
      <font>
        <strike/>
        <color rgb="FF999999"/>
      </font>
      <fill>
        <patternFill patternType="solid">
          <bgColor rgb="FFFFFDFA"/>
        </patternFill>
      </fill>
    </dxf>
    <dxf>
      <font>
        <color rgb="FFFFFFFF"/>
      </font>
      <fill>
        <patternFill patternType="solid">
          <fgColor rgb="FF555B6E"/>
          <bgColor rgb="FF555B6E"/>
        </patternFill>
      </fill>
    </dxf>
    <dxf>
      <font>
        <b/>
        <color rgb="FFCC4125"/>
      </font>
      <fill>
        <patternFill patternType="none"/>
      </fill>
    </dxf>
    <dxf>
      <font>
        <strike/>
      </font>
      <fill>
        <patternFill patternType="none"/>
      </fill>
    </dxf>
    <dxf>
      <font>
        <color rgb="FFFFFFFF"/>
      </font>
      <fill>
        <patternFill patternType="solid">
          <fgColor rgb="FFDD7E6B"/>
          <bgColor rgb="FFDD7E6B"/>
        </patternFill>
      </fill>
    </dxf>
    <dxf>
      <fill>
        <patternFill patternType="solid">
          <fgColor rgb="FFEFEFEF"/>
          <bgColor rgb="FFEFEFEF"/>
        </patternFill>
      </fill>
    </dxf>
    <dxf>
      <font>
        <strike/>
        <color rgb="FF999999"/>
      </font>
      <fill>
        <patternFill patternType="none"/>
      </fill>
    </dxf>
    <dxf>
      <fill>
        <patternFill patternType="solid">
          <fgColor rgb="FFEFEFEF"/>
          <bgColor rgb="FFEFEFEF"/>
        </patternFill>
      </fill>
    </dxf>
    <dxf>
      <fill>
        <patternFill patternType="solid">
          <fgColor rgb="FFEFEFEF"/>
          <bgColor rgb="FFEFEFEF"/>
        </patternFill>
      </fill>
    </dxf>
    <dxf>
      <font>
        <strike/>
        <color rgb="FF999999"/>
      </font>
      <fill>
        <patternFill patternType="none"/>
      </fill>
    </dxf>
    <dxf>
      <fill>
        <patternFill patternType="solid">
          <fgColor rgb="FFEFEFEF"/>
          <bgColor rgb="FFEFEFEF"/>
        </patternFill>
      </fill>
    </dxf>
    <dxf>
      <fill>
        <patternFill patternType="solid">
          <fgColor rgb="FFEFEFEF"/>
          <bgColor rgb="FFEFEFEF"/>
        </patternFill>
      </fill>
    </dxf>
    <dxf>
      <font>
        <strike/>
        <color rgb="FF999999"/>
      </font>
      <fill>
        <patternFill patternType="none"/>
      </fill>
    </dxf>
    <dxf>
      <fill>
        <patternFill patternType="solid">
          <fgColor rgb="FFEFEFEF"/>
          <bgColor rgb="FFEFEFEF"/>
        </patternFill>
      </fill>
    </dxf>
    <dxf>
      <fill>
        <patternFill patternType="solid">
          <fgColor rgb="FFEFEFEF"/>
          <bgColor rgb="FFEFEFEF"/>
        </patternFill>
      </fill>
    </dxf>
    <dxf>
      <font>
        <strike/>
        <color rgb="FF999999"/>
      </font>
      <fill>
        <patternFill patternType="none"/>
      </fill>
    </dxf>
    <dxf>
      <font>
        <b/>
        <color rgb="FFCC4125"/>
      </font>
      <fill>
        <patternFill patternType="none"/>
      </fill>
    </dxf>
    <dxf>
      <font>
        <strike/>
      </font>
      <fill>
        <patternFill patternType="none"/>
      </fill>
    </dxf>
    <dxf>
      <font>
        <color rgb="FFFFFFFF"/>
      </font>
      <fill>
        <patternFill patternType="solid">
          <fgColor rgb="FFDD7E6B"/>
          <bgColor rgb="FFDD7E6B"/>
        </patternFill>
      </fill>
    </dxf>
    <dxf>
      <fill>
        <patternFill patternType="solid">
          <fgColor rgb="FFEFEFEF"/>
          <bgColor rgb="FFEFEFEF"/>
        </patternFill>
      </fill>
    </dxf>
    <dxf>
      <font>
        <strike/>
        <color rgb="FF999999"/>
      </font>
      <fill>
        <patternFill patternType="none"/>
      </fill>
    </dxf>
    <dxf>
      <fill>
        <patternFill patternType="solid">
          <fgColor rgb="FFEFEFEF"/>
          <bgColor rgb="FFEFEFEF"/>
        </patternFill>
      </fill>
    </dxf>
    <dxf>
      <fill>
        <patternFill patternType="solid">
          <fgColor rgb="FFEFEFEF"/>
          <bgColor rgb="FFEFEFEF"/>
        </patternFill>
      </fill>
    </dxf>
    <dxf>
      <font>
        <strike/>
        <color rgb="FF999999"/>
      </font>
      <fill>
        <patternFill patternType="none"/>
      </fill>
    </dxf>
    <dxf>
      <fill>
        <patternFill patternType="solid">
          <fgColor rgb="FFEFEFEF"/>
          <bgColor rgb="FFEFEFEF"/>
        </patternFill>
      </fill>
    </dxf>
    <dxf>
      <fill>
        <patternFill patternType="solid">
          <fgColor rgb="FFEFEFEF"/>
          <bgColor rgb="FFEFEFEF"/>
        </patternFill>
      </fill>
    </dxf>
    <dxf>
      <font>
        <strike/>
        <color rgb="FF999999"/>
      </font>
      <fill>
        <patternFill patternType="none"/>
      </fill>
    </dxf>
    <dxf>
      <fill>
        <patternFill patternType="solid">
          <fgColor rgb="FFEFEFEF"/>
          <bgColor rgb="FFEFEFEF"/>
        </patternFill>
      </fill>
    </dxf>
    <dxf>
      <fill>
        <patternFill patternType="solid">
          <fgColor rgb="FFEFEFEF"/>
          <bgColor rgb="FFEFEFEF"/>
        </patternFill>
      </fill>
    </dxf>
    <dxf>
      <font>
        <strike/>
        <color rgb="FF999999"/>
      </font>
      <fill>
        <patternFill patternType="none"/>
      </fill>
    </dxf>
    <dxf>
      <font>
        <b/>
        <color rgb="FFCC4125"/>
      </font>
      <fill>
        <patternFill patternType="none"/>
      </fill>
    </dxf>
    <dxf>
      <font>
        <strike/>
      </font>
      <fill>
        <patternFill patternType="none"/>
      </fill>
    </dxf>
    <dxf>
      <font>
        <color rgb="FFFFFFFF"/>
      </font>
      <fill>
        <patternFill patternType="solid">
          <fgColor rgb="FFDD7E6B"/>
          <bgColor rgb="FFDD7E6B"/>
        </patternFill>
      </fill>
    </dxf>
    <dxf>
      <fill>
        <patternFill patternType="solid">
          <fgColor rgb="FFEFEFEF"/>
          <bgColor rgb="FFEFEFEF"/>
        </patternFill>
      </fill>
    </dxf>
    <dxf>
      <font>
        <strike/>
        <color rgb="FF999999"/>
      </font>
      <fill>
        <patternFill patternType="none"/>
      </fill>
    </dxf>
    <dxf>
      <fill>
        <patternFill patternType="solid">
          <fgColor rgb="FFEFEFEF"/>
          <bgColor rgb="FFEFEFEF"/>
        </patternFill>
      </fill>
    </dxf>
    <dxf>
      <fill>
        <patternFill patternType="solid">
          <fgColor rgb="FFEFEFEF"/>
          <bgColor rgb="FFEFEFEF"/>
        </patternFill>
      </fill>
    </dxf>
    <dxf>
      <font>
        <strike/>
        <color rgb="FF999999"/>
      </font>
      <fill>
        <patternFill patternType="none"/>
      </fill>
    </dxf>
    <dxf>
      <fill>
        <patternFill patternType="solid">
          <fgColor rgb="FFEFEFEF"/>
          <bgColor rgb="FFEFEFEF"/>
        </patternFill>
      </fill>
    </dxf>
    <dxf>
      <fill>
        <patternFill patternType="solid">
          <fgColor rgb="FFEFEFEF"/>
          <bgColor rgb="FFEFEFEF"/>
        </patternFill>
      </fill>
    </dxf>
    <dxf>
      <font>
        <strike/>
        <color rgb="FF999999"/>
      </font>
      <fill>
        <patternFill patternType="none"/>
      </fill>
    </dxf>
    <dxf>
      <fill>
        <patternFill patternType="solid">
          <fgColor rgb="FFEFEFEF"/>
          <bgColor rgb="FFEFEFEF"/>
        </patternFill>
      </fill>
    </dxf>
    <dxf>
      <fill>
        <patternFill patternType="solid">
          <fgColor rgb="FFEFEFEF"/>
          <bgColor rgb="FFEFEFEF"/>
        </patternFill>
      </fill>
    </dxf>
    <dxf>
      <font>
        <strike/>
        <color rgb="FF999999"/>
      </font>
      <fill>
        <patternFill patternType="none"/>
      </fill>
    </dxf>
    <dxf>
      <font>
        <b/>
        <color rgb="FFCC4125"/>
      </font>
      <fill>
        <patternFill patternType="none"/>
      </fill>
    </dxf>
    <dxf>
      <font>
        <strike/>
      </font>
      <fill>
        <patternFill patternType="none"/>
      </fill>
    </dxf>
    <dxf>
      <font>
        <color rgb="FFFFFFFF"/>
      </font>
      <fill>
        <patternFill patternType="solid">
          <fgColor rgb="FFDD7E6B"/>
          <bgColor rgb="FFDD7E6B"/>
        </patternFill>
      </fill>
    </dxf>
    <dxf>
      <fill>
        <patternFill patternType="solid">
          <fgColor rgb="FFEFEFEF"/>
          <bgColor rgb="FFEFEFEF"/>
        </patternFill>
      </fill>
    </dxf>
    <dxf>
      <font>
        <strike/>
        <color rgb="FF999999"/>
      </font>
      <fill>
        <patternFill patternType="none"/>
      </fill>
    </dxf>
    <dxf>
      <fill>
        <patternFill patternType="solid">
          <fgColor rgb="FFEFEFEF"/>
          <bgColor rgb="FFEFEFEF"/>
        </patternFill>
      </fill>
    </dxf>
    <dxf>
      <fill>
        <patternFill patternType="solid">
          <fgColor rgb="FFEFEFEF"/>
          <bgColor rgb="FFEFEFEF"/>
        </patternFill>
      </fill>
    </dxf>
    <dxf>
      <font>
        <strike/>
        <color rgb="FF999999"/>
      </font>
      <fill>
        <patternFill patternType="none"/>
      </fill>
    </dxf>
    <dxf>
      <fill>
        <patternFill patternType="solid">
          <fgColor rgb="FFEFEFEF"/>
          <bgColor rgb="FFEFEFEF"/>
        </patternFill>
      </fill>
    </dxf>
    <dxf>
      <fill>
        <patternFill patternType="solid">
          <fgColor rgb="FFEFEFEF"/>
          <bgColor rgb="FFEFEFEF"/>
        </patternFill>
      </fill>
    </dxf>
    <dxf>
      <font>
        <strike/>
        <color rgb="FF999999"/>
      </font>
      <fill>
        <patternFill patternType="none"/>
      </fill>
    </dxf>
    <dxf>
      <fill>
        <patternFill patternType="solid">
          <fgColor rgb="FFEFEFEF"/>
          <bgColor rgb="FFEFEFEF"/>
        </patternFill>
      </fill>
    </dxf>
    <dxf>
      <fill>
        <patternFill patternType="solid">
          <fgColor rgb="FFEFEFEF"/>
          <bgColor rgb="FFEFEFEF"/>
        </patternFill>
      </fill>
    </dxf>
    <dxf>
      <font>
        <strike/>
        <color rgb="FF999999"/>
      </font>
      <fill>
        <patternFill patternType="none"/>
      </fill>
    </dxf>
    <dxf>
      <font>
        <b/>
        <color rgb="FFCC4125"/>
      </font>
      <fill>
        <patternFill patternType="none"/>
      </fill>
    </dxf>
    <dxf>
      <font>
        <strike/>
      </font>
      <fill>
        <patternFill patternType="none"/>
      </fill>
    </dxf>
    <dxf>
      <font>
        <color rgb="FFFFFFFF"/>
      </font>
      <fill>
        <patternFill patternType="solid">
          <fgColor rgb="FFDD7E6B"/>
          <bgColor rgb="FFDD7E6B"/>
        </patternFill>
      </fill>
    </dxf>
    <dxf>
      <fill>
        <patternFill patternType="solid">
          <fgColor rgb="FFEFEFEF"/>
          <bgColor rgb="FFEFEFEF"/>
        </patternFill>
      </fill>
    </dxf>
    <dxf>
      <font>
        <strike/>
        <color rgb="FF999999"/>
      </font>
      <fill>
        <patternFill patternType="none"/>
      </fill>
    </dxf>
    <dxf>
      <fill>
        <patternFill patternType="solid">
          <fgColor rgb="FFEFEFEF"/>
          <bgColor rgb="FFEFEFEF"/>
        </patternFill>
      </fill>
    </dxf>
    <dxf>
      <font>
        <strike/>
        <color rgb="FF999999"/>
      </font>
      <fill>
        <patternFill patternType="none"/>
      </fill>
    </dxf>
    <dxf>
      <fill>
        <patternFill patternType="solid">
          <fgColor rgb="FFEFEFEF"/>
          <bgColor rgb="FFEFEFEF"/>
        </patternFill>
      </fill>
    </dxf>
    <dxf>
      <fill>
        <patternFill patternType="solid">
          <fgColor rgb="FFEFEFEF"/>
          <bgColor rgb="FFEFEFEF"/>
        </patternFill>
      </fill>
    </dxf>
    <dxf>
      <font>
        <strike/>
        <color rgb="FF999999"/>
      </font>
      <fill>
        <patternFill patternType="none"/>
      </fill>
    </dxf>
    <dxf>
      <fill>
        <patternFill patternType="solid">
          <fgColor rgb="FFEFEFEF"/>
          <bgColor rgb="FFEFEFEF"/>
        </patternFill>
      </fill>
    </dxf>
    <dxf>
      <fill>
        <patternFill patternType="solid">
          <fgColor rgb="FFEFEFEF"/>
          <bgColor rgb="FFEFEFEF"/>
        </patternFill>
      </fill>
    </dxf>
    <dxf>
      <font>
        <strike/>
        <color rgb="FF999999"/>
      </font>
      <fill>
        <patternFill patternType="none"/>
      </fill>
    </dxf>
    <dxf>
      <fill>
        <patternFill patternType="solid">
          <fgColor rgb="FFEFEFEF"/>
          <bgColor rgb="FFEFEFEF"/>
        </patternFill>
      </fill>
    </dxf>
    <dxf>
      <font>
        <b/>
        <color rgb="FFCC4125"/>
      </font>
      <fill>
        <patternFill patternType="none"/>
      </fill>
    </dxf>
    <dxf>
      <font>
        <strike/>
      </font>
      <fill>
        <patternFill patternType="none"/>
      </fill>
    </dxf>
    <dxf>
      <font>
        <color rgb="FFFFFFFF"/>
      </font>
      <fill>
        <patternFill patternType="solid">
          <fgColor rgb="FFDD7E6B"/>
          <bgColor rgb="FFDD7E6B"/>
        </patternFill>
      </fill>
    </dxf>
    <dxf>
      <fill>
        <patternFill patternType="solid">
          <fgColor rgb="FFEFEFEF"/>
          <bgColor rgb="FFEFEFEF"/>
        </patternFill>
      </fill>
    </dxf>
    <dxf>
      <font>
        <strike/>
        <color rgb="FF999999"/>
      </font>
      <fill>
        <patternFill patternType="none"/>
      </fill>
    </dxf>
    <dxf>
      <fill>
        <patternFill patternType="solid">
          <fgColor rgb="FFEFEFEF"/>
          <bgColor rgb="FFEFEFEF"/>
        </patternFill>
      </fill>
    </dxf>
    <dxf>
      <fill>
        <patternFill patternType="solid">
          <fgColor rgb="FFEFEFEF"/>
          <bgColor rgb="FFEFEFEF"/>
        </patternFill>
      </fill>
    </dxf>
    <dxf>
      <font>
        <strike/>
        <color rgb="FF999999"/>
      </font>
      <fill>
        <patternFill patternType="none"/>
      </fill>
    </dxf>
    <dxf>
      <fill>
        <patternFill patternType="solid">
          <fgColor rgb="FFEFEFEF"/>
          <bgColor rgb="FFEFEFEF"/>
        </patternFill>
      </fill>
    </dxf>
    <dxf>
      <fill>
        <patternFill patternType="solid">
          <fgColor rgb="FFEFEFEF"/>
          <bgColor rgb="FFEFEFEF"/>
        </patternFill>
      </fill>
    </dxf>
    <dxf>
      <font>
        <strike/>
        <color rgb="FF999999"/>
      </font>
      <fill>
        <patternFill patternType="none"/>
      </fill>
    </dxf>
    <dxf>
      <fill>
        <patternFill patternType="solid">
          <fgColor rgb="FFEFEFEF"/>
          <bgColor rgb="FFEFEFEF"/>
        </patternFill>
      </fill>
    </dxf>
    <dxf>
      <fill>
        <patternFill patternType="solid">
          <fgColor rgb="FFEFEFEF"/>
          <bgColor rgb="FFEFEFEF"/>
        </patternFill>
      </fill>
    </dxf>
    <dxf>
      <font>
        <strike/>
        <color rgb="FF999999"/>
      </font>
      <fill>
        <patternFill patternType="none"/>
      </fill>
    </dxf>
    <dxf>
      <font>
        <b/>
        <color rgb="FFCC4125"/>
      </font>
      <fill>
        <patternFill patternType="none"/>
      </fill>
    </dxf>
    <dxf>
      <font>
        <strike/>
      </font>
      <fill>
        <patternFill patternType="none"/>
      </fill>
    </dxf>
    <dxf>
      <font>
        <b/>
        <color rgb="FFCC4125"/>
      </font>
      <fill>
        <patternFill patternType="none"/>
      </fill>
    </dxf>
    <dxf>
      <font>
        <b/>
        <color rgb="FFCC4125"/>
      </font>
      <fill>
        <patternFill patternType="none"/>
      </fill>
    </dxf>
    <dxf>
      <font>
        <b/>
        <color rgb="FFCC4125"/>
      </font>
      <fill>
        <patternFill patternType="none"/>
      </fill>
    </dxf>
    <dxf>
      <font>
        <b/>
        <color rgb="FFCC4125"/>
      </font>
      <fill>
        <patternFill patternType="none"/>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microsoft.com/office/2017/06/relationships/rdRichValueTypes" Target="richData/rdRichValueTypes.xml"/><Relationship Id="rId2" Type="http://schemas.openxmlformats.org/officeDocument/2006/relationships/worksheet" Target="worksheets/sheet2.xml"/><Relationship Id="rId16" Type="http://schemas.microsoft.com/office/2017/06/relationships/rdRichValueStructure" Target="richData/rdrichvaluestructure.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microsoft.com/office/2017/06/relationships/rdRichValue" Target="richData/rdrichvalue.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microsoft.com/office/2022/10/relationships/richValueRel" Target="richData/richValueRel.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wrap="square"/>
          <a:lstStyle/>
          <a:p>
            <a:pPr>
              <a:defRPr lang="en-US" sz="1000" b="0" u="none" baseline="0">
                <a:solidFill>
                  <a:srgbClr val="000000"/>
                </a:solidFill>
                <a:latin typeface="Roboto"/>
                <a:ea typeface="Roboto"/>
              </a:defRPr>
            </a:pPr>
            <a:r>
              <a:rPr lang="en-US"/>
              <a:t>M U S C L E   G R O U P</a:t>
            </a:r>
          </a:p>
        </c:rich>
      </c:tx>
      <c:layout>
        <c:manualLayout>
          <c:xMode val="edge"/>
          <c:yMode val="edge"/>
          <c:x val="0.26374375177625098"/>
          <c:y val="3.2822647169103901E-2"/>
        </c:manualLayout>
      </c:layout>
      <c:overlay val="0"/>
      <c:spPr>
        <a:noFill/>
        <a:ln>
          <a:noFill/>
        </a:ln>
      </c:spPr>
    </c:title>
    <c:autoTitleDeleted val="0"/>
    <c:plotArea>
      <c:layout>
        <c:manualLayout>
          <c:xMode val="edge"/>
          <c:yMode val="edge"/>
          <c:x val="2.0833333333333301E-2"/>
          <c:y val="0.156126482213439"/>
          <c:w val="0.95833333333333404"/>
          <c:h val="0.69475071076901695"/>
        </c:manualLayout>
      </c:layout>
      <c:pieChart>
        <c:varyColors val="1"/>
        <c:ser>
          <c:idx val="0"/>
          <c:order val="0"/>
          <c:dPt>
            <c:idx val="0"/>
            <c:bubble3D val="0"/>
            <c:spPr>
              <a:solidFill>
                <a:srgbClr val="B0CFFF"/>
              </a:solidFill>
              <a:effectLst/>
            </c:spPr>
            <c:extLst>
              <c:ext xmlns:c16="http://schemas.microsoft.com/office/drawing/2014/chart" uri="{C3380CC4-5D6E-409C-BE32-E72D297353CC}">
                <c16:uniqueId val="{00000000-7962-7040-8E6E-FD20AC3B53DC}"/>
              </c:ext>
            </c:extLst>
          </c:dPt>
          <c:dPt>
            <c:idx val="1"/>
            <c:bubble3D val="0"/>
            <c:spPr>
              <a:solidFill>
                <a:srgbClr val="FFB6D8"/>
              </a:solidFill>
              <a:effectLst/>
            </c:spPr>
            <c:extLst>
              <c:ext xmlns:c16="http://schemas.microsoft.com/office/drawing/2014/chart" uri="{C3380CC4-5D6E-409C-BE32-E72D297353CC}">
                <c16:uniqueId val="{00000001-7962-7040-8E6E-FD20AC3B53DC}"/>
              </c:ext>
            </c:extLst>
          </c:dPt>
          <c:dPt>
            <c:idx val="2"/>
            <c:bubble3D val="0"/>
            <c:spPr>
              <a:solidFill>
                <a:srgbClr val="A9E0E4"/>
              </a:solidFill>
              <a:effectLst/>
            </c:spPr>
            <c:extLst>
              <c:ext xmlns:c16="http://schemas.microsoft.com/office/drawing/2014/chart" uri="{C3380CC4-5D6E-409C-BE32-E72D297353CC}">
                <c16:uniqueId val="{00000002-7962-7040-8E6E-FD20AC3B53DC}"/>
              </c:ext>
            </c:extLst>
          </c:dPt>
          <c:dPt>
            <c:idx val="3"/>
            <c:bubble3D val="0"/>
            <c:spPr>
              <a:solidFill>
                <a:srgbClr val="FFDD98"/>
              </a:solidFill>
              <a:effectLst/>
            </c:spPr>
            <c:extLst>
              <c:ext xmlns:c16="http://schemas.microsoft.com/office/drawing/2014/chart" uri="{C3380CC4-5D6E-409C-BE32-E72D297353CC}">
                <c16:uniqueId val="{00000003-7962-7040-8E6E-FD20AC3B53DC}"/>
              </c:ext>
            </c:extLst>
          </c:dPt>
          <c:dPt>
            <c:idx val="4"/>
            <c:bubble3D val="0"/>
            <c:spPr>
              <a:solidFill>
                <a:schemeClr val="accent1"/>
              </a:solidFill>
              <a:effectLst/>
            </c:spPr>
            <c:extLst>
              <c:ext xmlns:c16="http://schemas.microsoft.com/office/drawing/2014/chart" uri="{C3380CC4-5D6E-409C-BE32-E72D297353CC}">
                <c16:uniqueId val="{00000004-7962-7040-8E6E-FD20AC3B53DC}"/>
              </c:ext>
            </c:extLst>
          </c:dPt>
          <c:dPt>
            <c:idx val="5"/>
            <c:bubble3D val="0"/>
            <c:spPr>
              <a:solidFill>
                <a:srgbClr val="C6BBE1"/>
              </a:solidFill>
              <a:effectLst/>
            </c:spPr>
            <c:extLst>
              <c:ext xmlns:c16="http://schemas.microsoft.com/office/drawing/2014/chart" uri="{C3380CC4-5D6E-409C-BE32-E72D297353CC}">
                <c16:uniqueId val="{00000005-7962-7040-8E6E-FD20AC3B53DC}"/>
              </c:ext>
            </c:extLst>
          </c:dPt>
          <c:dPt>
            <c:idx val="6"/>
            <c:bubble3D val="0"/>
            <c:spPr>
              <a:solidFill>
                <a:srgbClr val="C8DDFF"/>
              </a:solidFill>
              <a:effectLst/>
            </c:spPr>
            <c:extLst>
              <c:ext xmlns:c16="http://schemas.microsoft.com/office/drawing/2014/chart" uri="{C3380CC4-5D6E-409C-BE32-E72D297353CC}">
                <c16:uniqueId val="{00000006-7962-7040-8E6E-FD20AC3B53DC}"/>
              </c:ext>
            </c:extLst>
          </c:dPt>
          <c:dPt>
            <c:idx val="7"/>
            <c:bubble3D val="0"/>
            <c:spPr>
              <a:solidFill>
                <a:srgbClr val="FFCCE4"/>
              </a:solidFill>
              <a:effectLst/>
            </c:spPr>
            <c:extLst>
              <c:ext xmlns:c16="http://schemas.microsoft.com/office/drawing/2014/chart" uri="{C3380CC4-5D6E-409C-BE32-E72D297353CC}">
                <c16:uniqueId val="{00000007-7962-7040-8E6E-FD20AC3B53DC}"/>
              </c:ext>
            </c:extLst>
          </c:dPt>
          <c:dPt>
            <c:idx val="8"/>
            <c:bubble3D val="0"/>
            <c:spPr>
              <a:solidFill>
                <a:srgbClr val="C3E9EC"/>
              </a:solidFill>
              <a:effectLst/>
            </c:spPr>
            <c:extLst>
              <c:ext xmlns:c16="http://schemas.microsoft.com/office/drawing/2014/chart" uri="{C3380CC4-5D6E-409C-BE32-E72D297353CC}">
                <c16:uniqueId val="{00000008-7962-7040-8E6E-FD20AC3B53DC}"/>
              </c:ext>
            </c:extLst>
          </c:dPt>
          <c:dPt>
            <c:idx val="9"/>
            <c:bubble3D val="0"/>
            <c:spPr>
              <a:solidFill>
                <a:srgbClr val="FFE7B7"/>
              </a:solidFill>
              <a:effectLst/>
            </c:spPr>
            <c:extLst>
              <c:ext xmlns:c16="http://schemas.microsoft.com/office/drawing/2014/chart" uri="{C3380CC4-5D6E-409C-BE32-E72D297353CC}">
                <c16:uniqueId val="{00000009-7962-7040-8E6E-FD20AC3B53DC}"/>
              </c:ext>
            </c:extLst>
          </c:dPt>
          <c:dPt>
            <c:idx val="10"/>
            <c:bubble3D val="0"/>
            <c:spPr>
              <a:solidFill>
                <a:srgbClr val="FAFBFC"/>
              </a:solidFill>
              <a:effectLst/>
            </c:spPr>
            <c:extLst>
              <c:ext xmlns:c16="http://schemas.microsoft.com/office/drawing/2014/chart" uri="{C3380CC4-5D6E-409C-BE32-E72D297353CC}">
                <c16:uniqueId val="{0000000A-7962-7040-8E6E-FD20AC3B53DC}"/>
              </c:ext>
            </c:extLst>
          </c:dPt>
          <c:dPt>
            <c:idx val="11"/>
            <c:bubble3D val="0"/>
            <c:spPr>
              <a:solidFill>
                <a:srgbClr val="D7CFEA"/>
              </a:solidFill>
              <a:effectLst/>
            </c:spPr>
            <c:extLst>
              <c:ext xmlns:c16="http://schemas.microsoft.com/office/drawing/2014/chart" uri="{C3380CC4-5D6E-409C-BE32-E72D297353CC}">
                <c16:uniqueId val="{0000000B-7962-7040-8E6E-FD20AC3B53DC}"/>
              </c:ext>
            </c:extLst>
          </c:dPt>
          <c:dLbls>
            <c:spPr>
              <a:noFill/>
              <a:ln w="6350">
                <a:noFill/>
              </a:ln>
              <a:effectLst/>
            </c:spPr>
            <c:txPr>
              <a:bodyPr rot="0" vert="horz" wrap="square" lIns="38100" tIns="19050" rIns="38100" bIns="19050" anchor="ctr">
                <a:spAutoFit/>
              </a:bodyPr>
              <a:lstStyle/>
              <a:p>
                <a:pPr algn="ctr">
                  <a:defRPr lang="en-US" sz="800" u="none" baseline="0">
                    <a:latin typeface="Arial"/>
                    <a:ea typeface="Arial"/>
                    <a:cs typeface="Arial"/>
                  </a:defRPr>
                </a:pPr>
                <a:endParaRPr lang="en-US"/>
              </a:p>
            </c:txPr>
            <c:showLegendKey val="0"/>
            <c:showVal val="0"/>
            <c:showCatName val="0"/>
            <c:showSerName val="0"/>
            <c:showPercent val="1"/>
            <c:showBubbleSize val="0"/>
            <c:showLeaderLines val="1"/>
            <c:extLst>
              <c:ext xmlns:c15="http://schemas.microsoft.com/office/drawing/2012/chart" uri="{CE6537A1-D6FC-4f65-9D91-7224C49458BB}"/>
            </c:extLst>
          </c:dLbls>
          <c:cat>
            <c:strRef>
              <c:f>Calendar!$AU$27:$AU$38</c:f>
              <c:strCache>
                <c:ptCount val="12"/>
                <c:pt idx="0">
                  <c:v>Cardio</c:v>
                </c:pt>
                <c:pt idx="1">
                  <c:v>Back</c:v>
                </c:pt>
                <c:pt idx="2">
                  <c:v>Shoulders</c:v>
                </c:pt>
                <c:pt idx="3">
                  <c:v>Abs</c:v>
                </c:pt>
                <c:pt idx="4">
                  <c:v>Legs</c:v>
                </c:pt>
                <c:pt idx="5">
                  <c:v>Chest</c:v>
                </c:pt>
                <c:pt idx="6">
                  <c:v>Arm</c:v>
                </c:pt>
                <c:pt idx="7">
                  <c:v>Glute</c:v>
                </c:pt>
                <c:pt idx="8">
                  <c:v>0</c:v>
                </c:pt>
                <c:pt idx="9">
                  <c:v>0</c:v>
                </c:pt>
                <c:pt idx="10">
                  <c:v>0</c:v>
                </c:pt>
                <c:pt idx="11">
                  <c:v>0</c:v>
                </c:pt>
              </c:strCache>
            </c:strRef>
          </c:cat>
          <c:val>
            <c:numRef>
              <c:f>Calendar!$AV$27:$AV$38</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18-A25B-224F-A487-1E1158F5C5B3}"/>
            </c:ext>
          </c:extLst>
        </c:ser>
        <c:dLbls>
          <c:showLegendKey val="0"/>
          <c:showVal val="0"/>
          <c:showCatName val="0"/>
          <c:showSerName val="0"/>
          <c:showPercent val="0"/>
          <c:showBubbleSize val="0"/>
          <c:showLeaderLines val="1"/>
        </c:dLbls>
        <c:firstSliceAng val="0"/>
      </c:pieChart>
      <c:spPr>
        <a:noFill/>
        <a:effectLst/>
      </c:spPr>
    </c:plotArea>
    <c:legend>
      <c:legendPos val="b"/>
      <c:layout>
        <c:manualLayout>
          <c:xMode val="edge"/>
          <c:yMode val="edge"/>
          <c:x val="2.2418041693832901E-2"/>
          <c:y val="0.85232470941132399"/>
          <c:w val="0.93817877860808796"/>
          <c:h val="0.119103862017248"/>
        </c:manualLayout>
      </c:layout>
      <c:overlay val="0"/>
      <c:txPr>
        <a:bodyPr wrap="square"/>
        <a:lstStyle/>
        <a:p>
          <a:pPr algn="l">
            <a:defRPr lang="en-US" sz="800" b="0" i="1" u="none" baseline="0">
              <a:solidFill>
                <a:srgbClr val="000000"/>
              </a:solidFill>
              <a:latin typeface="Roboto"/>
            </a:defRPr>
          </a:pPr>
          <a:endParaRPr lang="en-US"/>
        </a:p>
      </c:txPr>
    </c:legend>
    <c:plotVisOnly val="0"/>
    <c:dispBlanksAs val="zero"/>
    <c:showDLblsOverMax val="1"/>
  </c:chart>
  <c:spPr>
    <a:solidFill>
      <a:srgbClr val="FFFFFF"/>
    </a:solidFill>
    <a:ln w="6350">
      <a:noFill/>
      <a:prstDash val="solid"/>
      <a:round/>
    </a:ln>
    <a:effectLst/>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wrap="square"/>
          <a:lstStyle/>
          <a:p>
            <a:pPr>
              <a:defRPr lang="en-US" sz="1000" b="0" u="none" baseline="0">
                <a:solidFill>
                  <a:srgbClr val="000000"/>
                </a:solidFill>
                <a:latin typeface="Roboto"/>
                <a:ea typeface="Roboto"/>
              </a:defRPr>
            </a:pPr>
            <a:r>
              <a:rPr lang="en-US"/>
              <a:t>D A I L Y   P R O G R E S S</a:t>
            </a:r>
          </a:p>
        </c:rich>
      </c:tx>
      <c:layout>
        <c:manualLayout>
          <c:xMode val="edge"/>
          <c:yMode val="edge"/>
          <c:x val="0.395760234767702"/>
          <c:y val="4.3905511811023597E-2"/>
        </c:manualLayout>
      </c:layout>
      <c:overlay val="0"/>
      <c:spPr>
        <a:noFill/>
        <a:ln>
          <a:noFill/>
        </a:ln>
      </c:spPr>
    </c:title>
    <c:autoTitleDeleted val="0"/>
    <c:plotArea>
      <c:layout>
        <c:manualLayout>
          <c:layoutTarget val="inner"/>
          <c:xMode val="edge"/>
          <c:yMode val="edge"/>
          <c:x val="6.0222822700667901E-2"/>
          <c:y val="0.151134608173978"/>
          <c:w val="0.919909605395267"/>
          <c:h val="0.72449793775778004"/>
        </c:manualLayout>
      </c:layout>
      <c:barChart>
        <c:barDir val="col"/>
        <c:grouping val="clustered"/>
        <c:varyColors val="1"/>
        <c:ser>
          <c:idx val="0"/>
          <c:order val="0"/>
          <c:spPr>
            <a:solidFill>
              <a:srgbClr val="B0CFFF"/>
            </a:solidFill>
            <a:ln w="6350">
              <a:noFill/>
            </a:ln>
            <a:effectLst/>
          </c:spPr>
          <c:invertIfNegative val="1"/>
          <c:cat>
            <c:numRef>
              <c:f>Calendar!$AQ$11:$AQ$47</c:f>
              <c:numCache>
                <c:formatCode>d</c:formatCode>
                <c:ptCount val="37"/>
                <c:pt idx="0">
                  <c:v>46191</c:v>
                </c:pt>
                <c:pt idx="1">
                  <c:v>46192</c:v>
                </c:pt>
                <c:pt idx="2">
                  <c:v>46193</c:v>
                </c:pt>
                <c:pt idx="3">
                  <c:v>46194</c:v>
                </c:pt>
                <c:pt idx="4">
                  <c:v>46195</c:v>
                </c:pt>
                <c:pt idx="5">
                  <c:v>46196</c:v>
                </c:pt>
                <c:pt idx="6">
                  <c:v>46197</c:v>
                </c:pt>
                <c:pt idx="7">
                  <c:v>46198</c:v>
                </c:pt>
                <c:pt idx="8">
                  <c:v>46199</c:v>
                </c:pt>
                <c:pt idx="9">
                  <c:v>46200</c:v>
                </c:pt>
                <c:pt idx="10">
                  <c:v>46201</c:v>
                </c:pt>
                <c:pt idx="11">
                  <c:v>46202</c:v>
                </c:pt>
                <c:pt idx="12">
                  <c:v>46203</c:v>
                </c:pt>
                <c:pt idx="13">
                  <c:v>46204</c:v>
                </c:pt>
                <c:pt idx="14">
                  <c:v>46205</c:v>
                </c:pt>
                <c:pt idx="15">
                  <c:v>46206</c:v>
                </c:pt>
                <c:pt idx="16">
                  <c:v>46207</c:v>
                </c:pt>
                <c:pt idx="17">
                  <c:v>46208</c:v>
                </c:pt>
                <c:pt idx="18">
                  <c:v>46209</c:v>
                </c:pt>
                <c:pt idx="19">
                  <c:v>46210</c:v>
                </c:pt>
                <c:pt idx="20">
                  <c:v>46211</c:v>
                </c:pt>
                <c:pt idx="21">
                  <c:v>46212</c:v>
                </c:pt>
                <c:pt idx="22">
                  <c:v>46213</c:v>
                </c:pt>
                <c:pt idx="23">
                  <c:v>46214</c:v>
                </c:pt>
                <c:pt idx="24">
                  <c:v>46215</c:v>
                </c:pt>
                <c:pt idx="25">
                  <c:v>46216</c:v>
                </c:pt>
                <c:pt idx="26">
                  <c:v>46217</c:v>
                </c:pt>
                <c:pt idx="27">
                  <c:v>46218</c:v>
                </c:pt>
                <c:pt idx="28">
                  <c:v>46219</c:v>
                </c:pt>
                <c:pt idx="29">
                  <c:v>46220</c:v>
                </c:pt>
                <c:pt idx="30">
                  <c:v>46221</c:v>
                </c:pt>
                <c:pt idx="31">
                  <c:v>46222</c:v>
                </c:pt>
                <c:pt idx="32">
                  <c:v>46223</c:v>
                </c:pt>
                <c:pt idx="33">
                  <c:v>46224</c:v>
                </c:pt>
                <c:pt idx="34">
                  <c:v>46225</c:v>
                </c:pt>
                <c:pt idx="35">
                  <c:v>46226</c:v>
                </c:pt>
                <c:pt idx="36">
                  <c:v>46227</c:v>
                </c:pt>
              </c:numCache>
            </c:numRef>
          </c:cat>
          <c:val>
            <c:numRef>
              <c:f>Calendar!$AR$11:$AR$47</c:f>
              <c:numCache>
                <c:formatCode>0%</c:formatCode>
                <c:ptCount val="3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numCache>
            </c:numRef>
          </c:val>
          <c:extLst>
            <c:ext xmlns:c14="http://schemas.microsoft.com/office/drawing/2007/8/2/chart" uri="{6F2FDCE9-48DA-4B69-8628-5D25D57E5C99}">
              <c14:invertSolidFillFmt>
                <c14:spPr xmlns:c14="http://schemas.microsoft.com/office/drawing/2007/8/2/chart">
                  <a:solidFill>
                    <a:srgbClr val="FFFFFF"/>
                  </a:solidFill>
                  <a:ln w="6350">
                    <a:noFill/>
                  </a:ln>
                  <a:effectLst/>
                </c14:spPr>
              </c14:invertSolidFillFmt>
            </c:ext>
            <c:ext xmlns:c16="http://schemas.microsoft.com/office/drawing/2014/chart" uri="{C3380CC4-5D6E-409C-BE32-E72D297353CC}">
              <c16:uniqueId val="{00000000-69B5-DE40-BF2C-4EE18AA4B1E2}"/>
            </c:ext>
          </c:extLst>
        </c:ser>
        <c:dLbls>
          <c:showLegendKey val="0"/>
          <c:showVal val="0"/>
          <c:showCatName val="0"/>
          <c:showSerName val="0"/>
          <c:showPercent val="0"/>
          <c:showBubbleSize val="0"/>
        </c:dLbls>
        <c:gapWidth val="150"/>
        <c:axId val="19674016"/>
        <c:axId val="3742660"/>
      </c:barChart>
      <c:dateAx>
        <c:axId val="19674016"/>
        <c:scaling>
          <c:orientation val="minMax"/>
        </c:scaling>
        <c:delete val="0"/>
        <c:axPos val="b"/>
        <c:numFmt formatCode="d" sourceLinked="1"/>
        <c:majorTickMark val="none"/>
        <c:minorTickMark val="none"/>
        <c:tickLblPos val="nextTo"/>
        <c:spPr>
          <a:ln w="6350" cap="flat" cmpd="sng"/>
        </c:spPr>
        <c:txPr>
          <a:bodyPr wrap="square"/>
          <a:lstStyle/>
          <a:p>
            <a:pPr>
              <a:defRPr lang="en-US" sz="800" b="0" i="1" u="none" baseline="0">
                <a:solidFill>
                  <a:srgbClr val="000000"/>
                </a:solidFill>
                <a:latin typeface="Roboto"/>
              </a:defRPr>
            </a:pPr>
            <a:endParaRPr lang="en-US"/>
          </a:p>
        </c:txPr>
        <c:crossAx val="3742660"/>
        <c:crosses val="autoZero"/>
        <c:auto val="1"/>
        <c:lblOffset val="100"/>
        <c:baseTimeUnit val="days"/>
      </c:dateAx>
      <c:valAx>
        <c:axId val="3742660"/>
        <c:scaling>
          <c:orientation val="minMax"/>
        </c:scaling>
        <c:delete val="0"/>
        <c:axPos val="l"/>
        <c:numFmt formatCode="0%" sourceLinked="1"/>
        <c:majorTickMark val="cross"/>
        <c:minorTickMark val="cross"/>
        <c:tickLblPos val="nextTo"/>
        <c:spPr>
          <a:ln w="6350">
            <a:noFill/>
          </a:ln>
          <a:effectLst/>
        </c:spPr>
        <c:txPr>
          <a:bodyPr wrap="square"/>
          <a:lstStyle/>
          <a:p>
            <a:pPr>
              <a:defRPr lang="en-US" sz="800" u="none" baseline="0">
                <a:latin typeface="Arial"/>
                <a:ea typeface="Arial"/>
                <a:cs typeface="Arial"/>
              </a:defRPr>
            </a:pPr>
            <a:endParaRPr lang="en-US"/>
          </a:p>
        </c:txPr>
        <c:crossAx val="19674016"/>
        <c:crosses val="autoZero"/>
        <c:crossBetween val="between"/>
      </c:valAx>
      <c:spPr>
        <a:noFill/>
        <a:effectLst/>
      </c:spPr>
    </c:plotArea>
    <c:plotVisOnly val="0"/>
    <c:dispBlanksAs val="zero"/>
    <c:showDLblsOverMax val="1"/>
  </c:chart>
  <c:spPr>
    <a:solidFill>
      <a:srgbClr val="FFFFFF"/>
    </a:solidFill>
    <a:ln w="6350">
      <a:noFill/>
      <a:prstDash val="solid"/>
      <a:round/>
    </a:ln>
    <a:effectLst/>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wrap="square"/>
          <a:lstStyle/>
          <a:p>
            <a:pPr>
              <a:defRPr lang="en-US" sz="1000" b="0" i="0" u="none" baseline="0">
                <a:solidFill>
                  <a:srgbClr val="000000"/>
                </a:solidFill>
                <a:latin typeface="Roboto"/>
                <a:ea typeface="Roboto"/>
              </a:defRPr>
            </a:pPr>
            <a:r>
              <a:rPr lang="en-US"/>
              <a:t>M O N T H L Y   P R O G R E S S</a:t>
            </a:r>
          </a:p>
        </c:rich>
      </c:tx>
      <c:overlay val="0"/>
      <c:spPr>
        <a:noFill/>
        <a:ln>
          <a:noFill/>
        </a:ln>
      </c:spPr>
    </c:title>
    <c:autoTitleDeleted val="0"/>
    <c:plotArea>
      <c:layout/>
      <c:doughnutChart>
        <c:varyColors val="1"/>
        <c:ser>
          <c:idx val="0"/>
          <c:order val="0"/>
          <c:dPt>
            <c:idx val="0"/>
            <c:bubble3D val="0"/>
            <c:spPr>
              <a:solidFill>
                <a:schemeClr val="accent2"/>
              </a:solidFill>
              <a:effectLst/>
            </c:spPr>
            <c:extLst>
              <c:ext xmlns:c16="http://schemas.microsoft.com/office/drawing/2014/chart" uri="{C3380CC4-5D6E-409C-BE32-E72D297353CC}">
                <c16:uniqueId val="{00000000-0F08-A148-830F-A8A88A56E3A6}"/>
              </c:ext>
            </c:extLst>
          </c:dPt>
          <c:dPt>
            <c:idx val="1"/>
            <c:bubble3D val="0"/>
            <c:spPr>
              <a:solidFill>
                <a:schemeClr val="accent5"/>
              </a:solidFill>
              <a:effectLst/>
            </c:spPr>
            <c:extLst>
              <c:ext xmlns:c16="http://schemas.microsoft.com/office/drawing/2014/chart" uri="{C3380CC4-5D6E-409C-BE32-E72D297353CC}">
                <c16:uniqueId val="{00000001-0F08-A148-830F-A8A88A56E3A6}"/>
              </c:ext>
            </c:extLst>
          </c:dPt>
          <c:cat>
            <c:strRef>
              <c:f>Calendar!$AP$7:$AP$8</c:f>
              <c:strCache>
                <c:ptCount val="2"/>
                <c:pt idx="0">
                  <c:v>Completed</c:v>
                </c:pt>
                <c:pt idx="1">
                  <c:v>Remaining</c:v>
                </c:pt>
              </c:strCache>
            </c:strRef>
          </c:cat>
          <c:val>
            <c:numRef>
              <c:f>Calendar!$AO$7:$AO$8</c:f>
              <c:numCache>
                <c:formatCode>General</c:formatCode>
                <c:ptCount val="2"/>
                <c:pt idx="0">
                  <c:v>0</c:v>
                </c:pt>
                <c:pt idx="1">
                  <c:v>0</c:v>
                </c:pt>
              </c:numCache>
            </c:numRef>
          </c:val>
          <c:extLst>
            <c:ext xmlns:c16="http://schemas.microsoft.com/office/drawing/2014/chart" uri="{C3380CC4-5D6E-409C-BE32-E72D297353CC}">
              <c16:uniqueId val="{00000004-154A-F349-8A85-B93B14550B8B}"/>
            </c:ext>
          </c:extLst>
        </c:ser>
        <c:dLbls>
          <c:showLegendKey val="0"/>
          <c:showVal val="0"/>
          <c:showCatName val="0"/>
          <c:showSerName val="0"/>
          <c:showPercent val="0"/>
          <c:showBubbleSize val="0"/>
          <c:showLeaderLines val="1"/>
        </c:dLbls>
        <c:firstSliceAng val="0"/>
        <c:holeSize val="75"/>
      </c:doughnutChart>
      <c:spPr>
        <a:noFill/>
        <a:effectLst/>
      </c:spPr>
    </c:plotArea>
    <c:plotVisOnly val="0"/>
    <c:dispBlanksAs val="zero"/>
    <c:showDLblsOverMax val="1"/>
  </c:chart>
  <c:spPr>
    <a:solidFill>
      <a:srgbClr val="FFFFFF">
        <a:alpha val="0"/>
      </a:srgbClr>
    </a:solidFill>
    <a:ln w="6350">
      <a:noFill/>
      <a:prstDash val="solid"/>
      <a:round/>
    </a:ln>
    <a:effectLst/>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9</xdr:col>
      <xdr:colOff>200025</xdr:colOff>
      <xdr:row>5</xdr:row>
      <xdr:rowOff>228600</xdr:rowOff>
    </xdr:from>
    <xdr:to>
      <xdr:col>17</xdr:col>
      <xdr:colOff>180975</xdr:colOff>
      <xdr:row>17</xdr:row>
      <xdr:rowOff>152400</xdr:rowOff>
    </xdr:to>
    <xdr:graphicFrame macro="">
      <xdr:nvGraphicFramePr>
        <xdr:cNvPr id="2" name="Chart 1" title="Chart">
          <a:extLst>
            <a:ext uri="{FF2B5EF4-FFF2-40B4-BE49-F238E27FC236}">
              <a16:creationId xmlns:a16="http://schemas.microsoft.com/office/drawing/2014/main" id="{00000000-0008-0000-08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xdr:col>
      <xdr:colOff>114300</xdr:colOff>
      <xdr:row>5</xdr:row>
      <xdr:rowOff>228600</xdr:rowOff>
    </xdr:from>
    <xdr:to>
      <xdr:col>37</xdr:col>
      <xdr:colOff>987425</xdr:colOff>
      <xdr:row>17</xdr:row>
      <xdr:rowOff>152400</xdr:rowOff>
    </xdr:to>
    <xdr:graphicFrame macro="">
      <xdr:nvGraphicFramePr>
        <xdr:cNvPr id="3" name="Chart 2" title="Chart">
          <a:extLst>
            <a:ext uri="{FF2B5EF4-FFF2-40B4-BE49-F238E27FC236}">
              <a16:creationId xmlns:a16="http://schemas.microsoft.com/office/drawing/2014/main" id="{00000000-0008-0000-08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200025</xdr:colOff>
      <xdr:row>5</xdr:row>
      <xdr:rowOff>228600</xdr:rowOff>
    </xdr:from>
    <xdr:to>
      <xdr:col>9</xdr:col>
      <xdr:colOff>31750</xdr:colOff>
      <xdr:row>17</xdr:row>
      <xdr:rowOff>152400</xdr:rowOff>
    </xdr:to>
    <xdr:graphicFrame macro="">
      <xdr:nvGraphicFramePr>
        <xdr:cNvPr id="4" name="Chart 3" title="Chart">
          <a:extLst>
            <a:ext uri="{FF2B5EF4-FFF2-40B4-BE49-F238E27FC236}">
              <a16:creationId xmlns:a16="http://schemas.microsoft.com/office/drawing/2014/main" id="{00000000-0008-0000-08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gangli/Downloads/README13b%20PREFILLED%20Workout%20Planner%20-%20HeyMorning%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 ME - Instructions"/>
      <sheetName val="EXCEL- READ ME - Instructions"/>
      <sheetName val="Setup"/>
      <sheetName val="Week 1"/>
      <sheetName val="Week 2"/>
      <sheetName val="Week 3"/>
      <sheetName val="Week 4"/>
      <sheetName val="Week 5"/>
      <sheetName val="Week 6"/>
      <sheetName val="Calenda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ow r="29">
          <cell r="AY29">
            <v>46191</v>
          </cell>
        </row>
      </sheetData>
    </sheetDataSet>
  </externalBook>
</externalLink>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Sheets">
  <a:themeElements>
    <a:clrScheme name="Sheets">
      <a:dk1>
        <a:srgbClr val="000000"/>
      </a:dk1>
      <a:lt1>
        <a:srgbClr val="FFFDFA"/>
      </a:lt1>
      <a:dk2>
        <a:srgbClr val="000000"/>
      </a:dk2>
      <a:lt2>
        <a:srgbClr val="FFFDFA"/>
      </a:lt2>
      <a:accent1>
        <a:srgbClr val="B0CFFF"/>
      </a:accent1>
      <a:accent2>
        <a:srgbClr val="FFB6D8"/>
      </a:accent2>
      <a:accent3>
        <a:srgbClr val="A9E0E4"/>
      </a:accent3>
      <a:accent4>
        <a:srgbClr val="FFDD98"/>
      </a:accent4>
      <a:accent5>
        <a:srgbClr val="F8F9FA"/>
      </a:accent5>
      <a:accent6>
        <a:srgbClr val="C6BBE1"/>
      </a:accent6>
      <a:hlink>
        <a:srgbClr val="FFFFFF"/>
      </a:hlink>
      <a:folHlink>
        <a:srgbClr val="FFFF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8.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outlinePr summaryBelow="0" summaryRight="0"/>
  </sheetPr>
  <dimension ref="A1:AS88"/>
  <sheetViews>
    <sheetView showGridLines="0" tabSelected="1" workbookViewId="0">
      <selection activeCell="J150" sqref="J150"/>
    </sheetView>
  </sheetViews>
  <sheetFormatPr baseColWidth="10" defaultColWidth="12.6640625" defaultRowHeight="13"/>
  <cols>
    <col min="1" max="3" width="3.83203125" customWidth="1"/>
    <col min="4" max="5" width="10.1640625" customWidth="1"/>
    <col min="6" max="6" width="2.6640625" customWidth="1"/>
    <col min="7" max="7" width="3.83203125" customWidth="1"/>
    <col min="8" max="9" width="10.1640625" customWidth="1"/>
    <col min="10" max="10" width="2.6640625" customWidth="1"/>
    <col min="11" max="11" width="3.83203125" customWidth="1"/>
    <col min="12" max="13" width="10.1640625" customWidth="1"/>
    <col min="14" max="14" width="2.6640625" customWidth="1"/>
    <col min="15" max="15" width="3.83203125" customWidth="1"/>
    <col min="16" max="17" width="10.1640625" customWidth="1"/>
    <col min="18" max="18" width="2.6640625" customWidth="1"/>
    <col min="19" max="19" width="3.83203125" customWidth="1"/>
    <col min="20" max="21" width="10.1640625" customWidth="1"/>
    <col min="22" max="22" width="2.6640625" customWidth="1"/>
    <col min="23" max="23" width="3.83203125" customWidth="1"/>
    <col min="24" max="25" width="10.1640625" customWidth="1"/>
    <col min="26" max="26" width="7.6640625" customWidth="1"/>
    <col min="27" max="27" width="0" style="61" hidden="1" customWidth="1"/>
    <col min="28" max="34" width="7.1640625" style="61" hidden="1" customWidth="1"/>
    <col min="35" max="45" width="0" style="61" hidden="1" customWidth="1"/>
  </cols>
  <sheetData>
    <row r="1" spans="1:41" ht="14" thickBot="1">
      <c r="A1" s="2"/>
      <c r="B1" s="2"/>
      <c r="C1" s="2"/>
      <c r="D1" s="2"/>
      <c r="E1" s="2"/>
      <c r="F1" s="2"/>
      <c r="G1" s="2"/>
      <c r="H1" s="2"/>
      <c r="I1" s="2"/>
      <c r="J1" s="2"/>
      <c r="K1" s="3"/>
      <c r="L1" s="3"/>
      <c r="M1" s="3"/>
      <c r="N1" s="3"/>
      <c r="O1" s="3"/>
      <c r="P1" s="3"/>
      <c r="Q1" s="3"/>
      <c r="R1" s="2"/>
      <c r="S1" s="2" t="s">
        <v>1</v>
      </c>
      <c r="T1" s="2"/>
      <c r="U1" s="2"/>
      <c r="V1" s="2"/>
      <c r="W1" s="2"/>
      <c r="X1" s="2"/>
      <c r="Y1" s="2"/>
      <c r="Z1" s="2"/>
      <c r="AA1" s="59"/>
      <c r="AB1" s="60"/>
      <c r="AC1" s="60"/>
      <c r="AD1" s="60"/>
      <c r="AE1" s="60"/>
      <c r="AF1" s="60"/>
      <c r="AG1" s="60"/>
      <c r="AH1" s="60"/>
      <c r="AI1" s="59"/>
      <c r="AJ1" s="59"/>
      <c r="AK1" s="59"/>
      <c r="AL1" s="59"/>
      <c r="AM1" s="59"/>
      <c r="AN1" s="59"/>
      <c r="AO1" s="59"/>
    </row>
    <row r="2" spans="1:41" ht="15.75" customHeight="1">
      <c r="A2" s="2"/>
      <c r="B2" s="2"/>
      <c r="C2" s="190" t="s">
        <v>2</v>
      </c>
      <c r="D2" s="143"/>
      <c r="E2" s="143"/>
      <c r="F2" s="143"/>
      <c r="G2" s="143"/>
      <c r="H2" s="143"/>
      <c r="I2" s="143"/>
      <c r="J2" s="1"/>
      <c r="K2" s="1"/>
      <c r="L2" s="1"/>
      <c r="M2" s="1"/>
      <c r="N2" s="2"/>
      <c r="O2" s="191" t="s">
        <v>3</v>
      </c>
      <c r="P2" s="192"/>
      <c r="Q2" s="193"/>
      <c r="R2" s="3"/>
      <c r="S2" s="196" t="s">
        <v>4</v>
      </c>
      <c r="T2" s="148"/>
      <c r="U2" s="148"/>
      <c r="V2" s="2"/>
      <c r="W2" s="5"/>
      <c r="X2" s="6"/>
      <c r="Y2" s="7"/>
      <c r="Z2" s="2"/>
      <c r="AA2" s="59"/>
      <c r="AB2" s="60"/>
      <c r="AC2" s="60"/>
      <c r="AD2" s="60"/>
      <c r="AE2" s="60"/>
      <c r="AF2" s="60"/>
      <c r="AG2" s="60"/>
      <c r="AH2" s="60"/>
      <c r="AI2" s="59"/>
      <c r="AJ2" s="59"/>
      <c r="AK2" s="59"/>
      <c r="AL2" s="59"/>
      <c r="AM2" s="59"/>
      <c r="AN2" s="59"/>
      <c r="AO2" s="59"/>
    </row>
    <row r="3" spans="1:41" ht="15.75" customHeight="1">
      <c r="A3" s="2"/>
      <c r="B3" s="2"/>
      <c r="C3" s="143"/>
      <c r="D3" s="143"/>
      <c r="E3" s="143"/>
      <c r="F3" s="143"/>
      <c r="G3" s="143"/>
      <c r="H3" s="143"/>
      <c r="I3" s="143"/>
      <c r="J3" s="1"/>
      <c r="K3" s="1"/>
      <c r="L3" s="1"/>
      <c r="M3" s="1"/>
      <c r="N3" s="2"/>
      <c r="O3" s="194"/>
      <c r="P3" s="143"/>
      <c r="Q3" s="195"/>
      <c r="R3" s="3"/>
      <c r="S3" s="148"/>
      <c r="T3" s="148"/>
      <c r="U3" s="148"/>
      <c r="V3" s="2"/>
      <c r="W3" s="197" t="s">
        <v>5</v>
      </c>
      <c r="X3" s="143"/>
      <c r="Y3" s="198"/>
      <c r="Z3" s="2"/>
      <c r="AA3" s="59"/>
      <c r="AB3" s="60"/>
      <c r="AC3" s="60"/>
      <c r="AD3" s="60"/>
      <c r="AE3" s="60"/>
      <c r="AF3" s="60"/>
      <c r="AG3" s="60"/>
      <c r="AH3" s="60"/>
      <c r="AI3" s="59"/>
      <c r="AJ3" s="59"/>
      <c r="AK3" s="59"/>
      <c r="AL3" s="59"/>
      <c r="AM3" s="59"/>
      <c r="AN3" s="59"/>
      <c r="AO3" s="59"/>
    </row>
    <row r="4" spans="1:41" ht="20" customHeight="1">
      <c r="A4" s="2"/>
      <c r="B4" s="2"/>
      <c r="C4" s="143"/>
      <c r="D4" s="143"/>
      <c r="E4" s="143"/>
      <c r="F4" s="143"/>
      <c r="G4" s="143"/>
      <c r="H4" s="143"/>
      <c r="I4" s="143"/>
      <c r="J4" s="1"/>
      <c r="K4" s="1"/>
      <c r="L4" s="1"/>
      <c r="M4" s="1"/>
      <c r="N4" s="2"/>
      <c r="O4" s="199">
        <v>46191</v>
      </c>
      <c r="P4" s="148"/>
      <c r="Q4" s="200"/>
      <c r="R4" s="8"/>
      <c r="S4" s="148"/>
      <c r="T4" s="148"/>
      <c r="U4" s="148"/>
      <c r="V4" s="2"/>
      <c r="W4" s="204">
        <f ca="1">TODAY()</f>
        <v>46045</v>
      </c>
      <c r="X4" s="143"/>
      <c r="Y4" s="198"/>
      <c r="Z4" s="2"/>
      <c r="AA4" s="59"/>
      <c r="AB4" s="60"/>
      <c r="AC4" s="60"/>
      <c r="AD4" s="60"/>
      <c r="AE4" s="60"/>
      <c r="AF4" s="60"/>
      <c r="AG4" s="60"/>
      <c r="AH4" s="60"/>
      <c r="AI4" s="59"/>
      <c r="AJ4" s="59"/>
      <c r="AK4" s="59"/>
      <c r="AL4" s="59"/>
      <c r="AM4" s="59"/>
      <c r="AN4" s="59"/>
      <c r="AO4" s="59"/>
    </row>
    <row r="5" spans="1:41" ht="20" customHeight="1" thickBot="1">
      <c r="A5" s="2"/>
      <c r="B5" s="2"/>
      <c r="C5" s="143"/>
      <c r="D5" s="143"/>
      <c r="E5" s="143"/>
      <c r="F5" s="143"/>
      <c r="G5" s="143"/>
      <c r="H5" s="143"/>
      <c r="I5" s="143"/>
      <c r="J5" s="2"/>
      <c r="K5" s="2"/>
      <c r="L5" s="2"/>
      <c r="M5" s="2"/>
      <c r="N5" s="2"/>
      <c r="O5" s="201"/>
      <c r="P5" s="202"/>
      <c r="Q5" s="203"/>
      <c r="R5" s="8"/>
      <c r="S5" s="148"/>
      <c r="T5" s="148"/>
      <c r="U5" s="148"/>
      <c r="V5" s="2"/>
      <c r="W5" s="205"/>
      <c r="X5" s="206"/>
      <c r="Y5" s="207"/>
      <c r="Z5" s="2"/>
      <c r="AA5" s="59"/>
      <c r="AB5" s="60"/>
      <c r="AC5" s="60"/>
      <c r="AD5" s="60"/>
      <c r="AE5" s="60"/>
      <c r="AF5" s="60"/>
      <c r="AG5" s="60"/>
      <c r="AH5" s="60"/>
      <c r="AI5" s="59"/>
      <c r="AJ5" s="59"/>
      <c r="AK5" s="59"/>
      <c r="AL5" s="59"/>
      <c r="AM5" s="59"/>
      <c r="AN5" s="59"/>
      <c r="AO5" s="59"/>
    </row>
    <row r="6" spans="1:41">
      <c r="A6" s="2"/>
      <c r="B6" s="2"/>
      <c r="C6" s="9"/>
      <c r="D6" s="9"/>
      <c r="E6" s="9"/>
      <c r="F6" s="9"/>
      <c r="G6" s="9"/>
      <c r="H6" s="9"/>
      <c r="I6" s="9"/>
      <c r="J6" s="9"/>
      <c r="K6" s="9"/>
      <c r="L6" s="9"/>
      <c r="M6" s="9"/>
      <c r="N6" s="9"/>
      <c r="O6" s="9"/>
      <c r="P6" s="9"/>
      <c r="Q6" s="9"/>
      <c r="R6" s="9"/>
      <c r="S6" s="9"/>
      <c r="T6" s="9"/>
      <c r="U6" s="9"/>
      <c r="V6" s="9"/>
      <c r="W6" s="9"/>
      <c r="X6" s="9"/>
      <c r="Y6" s="9"/>
      <c r="Z6" s="1"/>
      <c r="AA6" s="62"/>
      <c r="AB6" s="63"/>
      <c r="AC6" s="63"/>
      <c r="AD6" s="63"/>
      <c r="AE6" s="63"/>
      <c r="AF6" s="63"/>
      <c r="AG6" s="63"/>
      <c r="AH6" s="63"/>
      <c r="AI6" s="62"/>
      <c r="AJ6" s="62"/>
      <c r="AK6" s="62"/>
      <c r="AL6" s="62"/>
      <c r="AM6" s="62"/>
      <c r="AN6" s="62"/>
      <c r="AO6" s="62"/>
    </row>
    <row r="7" spans="1:41">
      <c r="A7" s="2"/>
      <c r="B7" s="2"/>
      <c r="C7" s="208" t="s">
        <v>6</v>
      </c>
      <c r="D7" s="209"/>
      <c r="E7" s="210"/>
      <c r="F7" s="67"/>
      <c r="G7" s="150" t="s">
        <v>7</v>
      </c>
      <c r="H7" s="151"/>
      <c r="I7" s="152"/>
      <c r="J7" s="67"/>
      <c r="K7" s="180" t="s">
        <v>8</v>
      </c>
      <c r="L7" s="181"/>
      <c r="M7" s="182"/>
      <c r="N7" s="67"/>
      <c r="O7" s="185" t="s">
        <v>9</v>
      </c>
      <c r="P7" s="186"/>
      <c r="Q7" s="187"/>
      <c r="R7" s="67"/>
      <c r="S7" s="175" t="s">
        <v>10</v>
      </c>
      <c r="T7" s="176"/>
      <c r="U7" s="177"/>
      <c r="V7" s="67"/>
      <c r="W7" s="144" t="s">
        <v>11</v>
      </c>
      <c r="X7" s="145"/>
      <c r="Y7" s="146"/>
      <c r="Z7" s="1"/>
      <c r="AA7" s="62"/>
      <c r="AB7" s="63" t="str">
        <f>IF(Setup!$G$7="","",Setup!$G$7)</f>
        <v>Back</v>
      </c>
      <c r="AC7" s="63" t="str">
        <f>IF(Setup!$K$7="","",Setup!$K$7)</f>
        <v>Shoulders</v>
      </c>
      <c r="AD7" s="63" t="str">
        <f>IF(Setup!$O$7="","",Setup!$O$7)</f>
        <v>Abs</v>
      </c>
      <c r="AE7" s="63" t="str">
        <f>IF(Setup!$S$7="","",Setup!$S$7)</f>
        <v>Legs</v>
      </c>
      <c r="AF7" s="63" t="str">
        <f>IF(Setup!$W$7="","",Setup!$W$7)</f>
        <v>Chest</v>
      </c>
      <c r="AG7" s="63" t="str">
        <f>IF(Setup!$C$40="","",Setup!$C$40)</f>
        <v>Arm</v>
      </c>
      <c r="AH7" s="63" t="str">
        <f>IF(Setup!$G$40="","",Setup!$G$40)</f>
        <v>Glute</v>
      </c>
      <c r="AI7" s="62" t="str">
        <f>IF(Setup!$K$40="","",Setup!$K$40)</f>
        <v/>
      </c>
      <c r="AJ7" s="62" t="str">
        <f>IF(Setup!$O$40="","",Setup!$O$40)</f>
        <v/>
      </c>
      <c r="AK7" s="62" t="str">
        <f>IF(Setup!$S$40="","",Setup!$S$40)</f>
        <v/>
      </c>
      <c r="AL7" s="62" t="str">
        <f>IF(Setup!$W$40="","",Setup!$W$40)</f>
        <v/>
      </c>
      <c r="AM7" s="62"/>
      <c r="AN7" s="62"/>
      <c r="AO7" s="62"/>
    </row>
    <row r="8" spans="1:41">
      <c r="A8" s="2"/>
      <c r="B8" s="2"/>
      <c r="C8" s="211"/>
      <c r="D8" s="148"/>
      <c r="E8" s="200"/>
      <c r="F8" s="67"/>
      <c r="G8" s="153"/>
      <c r="H8" s="148"/>
      <c r="I8" s="154"/>
      <c r="J8" s="67"/>
      <c r="K8" s="183"/>
      <c r="L8" s="148"/>
      <c r="M8" s="184"/>
      <c r="N8" s="67"/>
      <c r="O8" s="188"/>
      <c r="P8" s="148"/>
      <c r="Q8" s="189"/>
      <c r="R8" s="67"/>
      <c r="S8" s="178"/>
      <c r="T8" s="148"/>
      <c r="U8" s="179"/>
      <c r="V8" s="67"/>
      <c r="W8" s="147"/>
      <c r="X8" s="148"/>
      <c r="Y8" s="149"/>
      <c r="Z8" s="1"/>
      <c r="AA8" s="62"/>
      <c r="AB8" s="60" t="str" cm="1">
        <f t="array" ref="AB8:AB37">G9:G38</f>
        <v>Pull-Ups</v>
      </c>
      <c r="AC8" s="63" t="str" cm="1">
        <f t="array" ref="AC8:AC37">Setup!$K$9:$K$38</f>
        <v>Overhead Press</v>
      </c>
      <c r="AD8" s="63" t="str" cm="1">
        <f t="array" ref="AD8:AD37">Setup!$O$9:$O$38</f>
        <v>Ab Rollouts</v>
      </c>
      <c r="AE8" s="63" t="str" cm="1">
        <f t="array" ref="AE8:AE37">Setup!$S$9:$S$38</f>
        <v>Box Jumps</v>
      </c>
      <c r="AF8" s="63" t="str" cm="1">
        <f t="array" ref="AF8:AF37">Setup!$W$9:$W$38</f>
        <v>Smith Machine Bench Press</v>
      </c>
      <c r="AG8" s="63" t="str" cm="1">
        <f t="array" ref="AG8:AG37">Setup!$C$42:$C$71</f>
        <v>Barbell Bicep Curls</v>
      </c>
      <c r="AH8" s="63" t="str" cm="1">
        <f t="array" ref="AH8:AH37">Setup!$G$42:$G$71</f>
        <v>Deadlifts</v>
      </c>
      <c r="AI8" s="62" cm="1">
        <f t="array" ref="AI8:AI37">Setup!$K$42:$K$71</f>
        <v>0</v>
      </c>
      <c r="AJ8" s="62" cm="1">
        <f t="array" ref="AJ8:AJ37">Setup!$O$42:$O$71</f>
        <v>0</v>
      </c>
      <c r="AK8" s="62" cm="1">
        <f t="array" ref="AK8:AK37">Setup!$S$42:$S$71</f>
        <v>0</v>
      </c>
      <c r="AL8" s="62" cm="1">
        <f t="array" ref="AL8:AL37">Setup!$W$42:$W$71</f>
        <v>0</v>
      </c>
      <c r="AM8" s="62"/>
      <c r="AN8" s="62"/>
      <c r="AO8" s="62"/>
    </row>
    <row r="9" spans="1:41">
      <c r="A9" s="1"/>
      <c r="B9" s="1"/>
      <c r="C9" s="173" t="s">
        <v>12</v>
      </c>
      <c r="D9" s="135"/>
      <c r="E9" s="174"/>
      <c r="F9" s="67"/>
      <c r="G9" s="134" t="s">
        <v>13</v>
      </c>
      <c r="H9" s="135"/>
      <c r="I9" s="136"/>
      <c r="J9" s="67"/>
      <c r="K9" s="168" t="s">
        <v>14</v>
      </c>
      <c r="L9" s="135"/>
      <c r="M9" s="169"/>
      <c r="N9" s="67"/>
      <c r="O9" s="161" t="s">
        <v>15</v>
      </c>
      <c r="P9" s="135"/>
      <c r="Q9" s="162"/>
      <c r="R9" s="67"/>
      <c r="S9" s="163" t="s">
        <v>16</v>
      </c>
      <c r="T9" s="135"/>
      <c r="U9" s="164"/>
      <c r="V9" s="67"/>
      <c r="W9" s="140" t="s">
        <v>17</v>
      </c>
      <c r="X9" s="135"/>
      <c r="Y9" s="141"/>
      <c r="Z9" s="1"/>
      <c r="AA9" s="62"/>
      <c r="AB9" s="63" t="str">
        <v>Lat Pulldowns</v>
      </c>
      <c r="AC9" s="63" t="str">
        <v>Arnold Press</v>
      </c>
      <c r="AD9" s="63" t="str">
        <v>Toe Touches</v>
      </c>
      <c r="AE9" s="63" t="str">
        <v>Hack Squats</v>
      </c>
      <c r="AF9" s="63" t="str">
        <v>Bench Press</v>
      </c>
      <c r="AG9" s="63" t="str">
        <v>Dumbbell Bicep Curls</v>
      </c>
      <c r="AH9" s="63" t="str">
        <v>Glute Bridges</v>
      </c>
      <c r="AI9" s="62">
        <v>0</v>
      </c>
      <c r="AJ9" s="62">
        <v>0</v>
      </c>
      <c r="AK9" s="62">
        <v>0</v>
      </c>
      <c r="AL9" s="62">
        <v>0</v>
      </c>
      <c r="AM9" s="62"/>
      <c r="AN9" s="62"/>
      <c r="AO9" s="62"/>
    </row>
    <row r="10" spans="1:41">
      <c r="A10" s="1"/>
      <c r="B10" s="1"/>
      <c r="C10" s="173" t="s">
        <v>25</v>
      </c>
      <c r="D10" s="135"/>
      <c r="E10" s="174"/>
      <c r="F10" s="67"/>
      <c r="G10" s="134" t="s">
        <v>18</v>
      </c>
      <c r="H10" s="135"/>
      <c r="I10" s="136"/>
      <c r="J10" s="67"/>
      <c r="K10" s="168" t="s">
        <v>19</v>
      </c>
      <c r="L10" s="135"/>
      <c r="M10" s="169"/>
      <c r="N10" s="67"/>
      <c r="O10" s="161" t="s">
        <v>20</v>
      </c>
      <c r="P10" s="135"/>
      <c r="Q10" s="162"/>
      <c r="R10" s="67"/>
      <c r="S10" s="163" t="s">
        <v>21</v>
      </c>
      <c r="T10" s="135"/>
      <c r="U10" s="164"/>
      <c r="V10" s="67"/>
      <c r="W10" s="140" t="s">
        <v>22</v>
      </c>
      <c r="X10" s="135"/>
      <c r="Y10" s="141"/>
      <c r="Z10" s="1"/>
      <c r="AA10" s="62"/>
      <c r="AB10" s="63" t="str">
        <v>Bent-Over Rows</v>
      </c>
      <c r="AC10" s="63" t="str">
        <v>Lateral Raises</v>
      </c>
      <c r="AD10" s="63" t="str">
        <v>Windshield Wipers</v>
      </c>
      <c r="AE10" s="63" t="str">
        <v>Pistol Squats</v>
      </c>
      <c r="AF10" s="63" t="str">
        <v>Push-Ups</v>
      </c>
      <c r="AG10" s="63" t="str">
        <v>Hammer Curls</v>
      </c>
      <c r="AH10" s="63" t="str">
        <v>Lunges</v>
      </c>
      <c r="AI10" s="62">
        <v>0</v>
      </c>
      <c r="AJ10" s="62">
        <v>0</v>
      </c>
      <c r="AK10" s="62">
        <v>0</v>
      </c>
      <c r="AL10" s="62">
        <v>0</v>
      </c>
      <c r="AM10" s="62"/>
      <c r="AN10" s="62"/>
      <c r="AO10" s="62"/>
    </row>
    <row r="11" spans="1:41">
      <c r="A11" s="1"/>
      <c r="B11" s="1"/>
      <c r="C11" s="173" t="s">
        <v>33</v>
      </c>
      <c r="D11" s="135"/>
      <c r="E11" s="174"/>
      <c r="F11" s="67"/>
      <c r="G11" s="134" t="s">
        <v>26</v>
      </c>
      <c r="H11" s="135"/>
      <c r="I11" s="136"/>
      <c r="J11" s="67"/>
      <c r="K11" s="168" t="s">
        <v>27</v>
      </c>
      <c r="L11" s="135"/>
      <c r="M11" s="169"/>
      <c r="N11" s="67"/>
      <c r="O11" s="161" t="s">
        <v>28</v>
      </c>
      <c r="P11" s="135"/>
      <c r="Q11" s="162"/>
      <c r="R11" s="67"/>
      <c r="S11" s="163" t="s">
        <v>29</v>
      </c>
      <c r="T11" s="135"/>
      <c r="U11" s="164"/>
      <c r="V11" s="67"/>
      <c r="W11" s="140" t="s">
        <v>30</v>
      </c>
      <c r="X11" s="135"/>
      <c r="Y11" s="141"/>
      <c r="Z11" s="1"/>
      <c r="AA11" s="62"/>
      <c r="AB11" s="63" t="str">
        <v>Deadlifts</v>
      </c>
      <c r="AC11" s="63" t="str">
        <v>Front Raises</v>
      </c>
      <c r="AD11" s="63" t="str">
        <v>Hanging Leg Raises</v>
      </c>
      <c r="AE11" s="63" t="str">
        <v>Glute Bridges</v>
      </c>
      <c r="AF11" s="63" t="str">
        <v>Incline Bench Press</v>
      </c>
      <c r="AG11" s="63" t="str">
        <v>Cable Curls</v>
      </c>
      <c r="AH11" s="63" t="str">
        <v>Bulgarian Split Squats</v>
      </c>
      <c r="AI11" s="62">
        <v>0</v>
      </c>
      <c r="AJ11" s="62">
        <v>0</v>
      </c>
      <c r="AK11" s="62">
        <v>0</v>
      </c>
      <c r="AL11" s="62">
        <v>0</v>
      </c>
      <c r="AM11" s="62"/>
      <c r="AN11" s="62"/>
      <c r="AO11" s="62"/>
    </row>
    <row r="12" spans="1:41">
      <c r="A12" s="1"/>
      <c r="B12" s="1"/>
      <c r="C12" s="173" t="s">
        <v>40</v>
      </c>
      <c r="D12" s="135"/>
      <c r="E12" s="174"/>
      <c r="F12" s="67"/>
      <c r="G12" s="134" t="s">
        <v>34</v>
      </c>
      <c r="H12" s="135"/>
      <c r="I12" s="136"/>
      <c r="J12" s="67"/>
      <c r="K12" s="168" t="s">
        <v>35</v>
      </c>
      <c r="L12" s="135"/>
      <c r="M12" s="169"/>
      <c r="N12" s="67"/>
      <c r="O12" s="161" t="s">
        <v>36</v>
      </c>
      <c r="P12" s="135"/>
      <c r="Q12" s="162"/>
      <c r="R12" s="67"/>
      <c r="S12" s="163" t="s">
        <v>24</v>
      </c>
      <c r="T12" s="135"/>
      <c r="U12" s="164"/>
      <c r="V12" s="67"/>
      <c r="W12" s="140" t="s">
        <v>37</v>
      </c>
      <c r="X12" s="135"/>
      <c r="Y12" s="141"/>
      <c r="Z12" s="1"/>
      <c r="AA12" s="62"/>
      <c r="AB12" s="63" t="str">
        <v>Seated Cable Rows</v>
      </c>
      <c r="AC12" s="63" t="str">
        <v>Rear Delt Flyes</v>
      </c>
      <c r="AD12" s="63" t="str">
        <v>Crunches</v>
      </c>
      <c r="AE12" s="63" t="str">
        <v>Calf Raises</v>
      </c>
      <c r="AF12" s="63" t="str">
        <v>Dumbbell Flyes</v>
      </c>
      <c r="AG12" s="63" t="str">
        <v>Tricep Dips</v>
      </c>
      <c r="AH12" s="63" t="str">
        <v>Step-Ups</v>
      </c>
      <c r="AI12" s="62">
        <v>0</v>
      </c>
      <c r="AJ12" s="62">
        <v>0</v>
      </c>
      <c r="AK12" s="62">
        <v>0</v>
      </c>
      <c r="AL12" s="62">
        <v>0</v>
      </c>
      <c r="AM12" s="62"/>
      <c r="AN12" s="62"/>
      <c r="AO12" s="62"/>
    </row>
    <row r="13" spans="1:41">
      <c r="A13" s="1"/>
      <c r="B13" s="1"/>
      <c r="C13" s="173" t="s">
        <v>48</v>
      </c>
      <c r="D13" s="135"/>
      <c r="E13" s="174"/>
      <c r="F13" s="67"/>
      <c r="G13" s="134" t="s">
        <v>41</v>
      </c>
      <c r="H13" s="135"/>
      <c r="I13" s="136"/>
      <c r="J13" s="67"/>
      <c r="K13" s="168" t="s">
        <v>42</v>
      </c>
      <c r="L13" s="135"/>
      <c r="M13" s="169"/>
      <c r="N13" s="67"/>
      <c r="O13" s="161" t="s">
        <v>43</v>
      </c>
      <c r="P13" s="135"/>
      <c r="Q13" s="162"/>
      <c r="R13" s="67"/>
      <c r="S13" s="163" t="s">
        <v>44</v>
      </c>
      <c r="T13" s="135"/>
      <c r="U13" s="164"/>
      <c r="V13" s="67"/>
      <c r="W13" s="140" t="s">
        <v>45</v>
      </c>
      <c r="X13" s="135"/>
      <c r="Y13" s="141"/>
      <c r="Z13" s="1"/>
      <c r="AA13" s="62"/>
      <c r="AB13" s="63" t="str">
        <v>Face Pulls</v>
      </c>
      <c r="AC13" s="63" t="str">
        <v>Dumbbell Shrugs</v>
      </c>
      <c r="AD13" s="63" t="str">
        <v>Bicycle Crunches</v>
      </c>
      <c r="AE13" s="63" t="str">
        <v>Leg Curls</v>
      </c>
      <c r="AF13" s="63" t="str">
        <v>Chest Dips</v>
      </c>
      <c r="AG13" s="63" t="str">
        <v>Overhead Tricep Extensions</v>
      </c>
      <c r="AH13" s="63" t="str">
        <v>Clamshells</v>
      </c>
      <c r="AI13" s="62">
        <v>0</v>
      </c>
      <c r="AJ13" s="62">
        <v>0</v>
      </c>
      <c r="AK13" s="62">
        <v>0</v>
      </c>
      <c r="AL13" s="62">
        <v>0</v>
      </c>
      <c r="AM13" s="62"/>
      <c r="AN13" s="62"/>
      <c r="AO13" s="62"/>
    </row>
    <row r="14" spans="1:41">
      <c r="A14" s="1"/>
      <c r="B14" s="1"/>
      <c r="C14" s="173" t="s">
        <v>56</v>
      </c>
      <c r="D14" s="135"/>
      <c r="E14" s="174"/>
      <c r="F14" s="67"/>
      <c r="G14" s="134" t="s">
        <v>49</v>
      </c>
      <c r="H14" s="135"/>
      <c r="I14" s="136"/>
      <c r="J14" s="67"/>
      <c r="K14" s="168" t="s">
        <v>50</v>
      </c>
      <c r="L14" s="135"/>
      <c r="M14" s="169"/>
      <c r="N14" s="67"/>
      <c r="O14" s="161" t="s">
        <v>51</v>
      </c>
      <c r="P14" s="135"/>
      <c r="Q14" s="162"/>
      <c r="R14" s="67"/>
      <c r="S14" s="163" t="s">
        <v>52</v>
      </c>
      <c r="T14" s="135"/>
      <c r="U14" s="164"/>
      <c r="V14" s="67"/>
      <c r="W14" s="140" t="s">
        <v>53</v>
      </c>
      <c r="X14" s="135"/>
      <c r="Y14" s="141"/>
      <c r="Z14" s="1"/>
      <c r="AA14" s="62"/>
      <c r="AB14" s="63" t="str">
        <v>Supermans</v>
      </c>
      <c r="AC14" s="63" t="str">
        <v>Pike Push-Ups</v>
      </c>
      <c r="AD14" s="63" t="str">
        <v>Side Planks</v>
      </c>
      <c r="AE14" s="63" t="str">
        <v>Deadlifts</v>
      </c>
      <c r="AF14" s="63" t="str">
        <v>Svend Press</v>
      </c>
      <c r="AG14" s="63" t="str">
        <v>Kickbacks</v>
      </c>
      <c r="AH14" s="63" t="str">
        <v>Frog Pumps</v>
      </c>
      <c r="AI14" s="62">
        <v>0</v>
      </c>
      <c r="AJ14" s="62">
        <v>0</v>
      </c>
      <c r="AK14" s="62">
        <v>0</v>
      </c>
      <c r="AL14" s="62">
        <v>0</v>
      </c>
      <c r="AM14" s="62"/>
      <c r="AN14" s="62"/>
      <c r="AO14" s="62"/>
    </row>
    <row r="15" spans="1:41">
      <c r="A15" s="1"/>
      <c r="B15" s="1"/>
      <c r="C15" s="173" t="s">
        <v>63</v>
      </c>
      <c r="D15" s="135"/>
      <c r="E15" s="174"/>
      <c r="F15" s="68"/>
      <c r="G15" s="134" t="s">
        <v>57</v>
      </c>
      <c r="H15" s="135"/>
      <c r="I15" s="136"/>
      <c r="J15" s="68"/>
      <c r="K15" s="168" t="s">
        <v>58</v>
      </c>
      <c r="L15" s="135"/>
      <c r="M15" s="169"/>
      <c r="N15" s="68"/>
      <c r="O15" s="161" t="s">
        <v>59</v>
      </c>
      <c r="P15" s="135"/>
      <c r="Q15" s="162"/>
      <c r="R15" s="68"/>
      <c r="S15" s="163" t="s">
        <v>34</v>
      </c>
      <c r="T15" s="135"/>
      <c r="U15" s="164"/>
      <c r="V15" s="68"/>
      <c r="W15" s="140" t="s">
        <v>60</v>
      </c>
      <c r="X15" s="135"/>
      <c r="Y15" s="141"/>
      <c r="Z15" s="1"/>
      <c r="AA15" s="62"/>
      <c r="AB15" s="63">
        <v>0</v>
      </c>
      <c r="AC15" s="63" t="str">
        <v>Single-Arm Cable Front Raises</v>
      </c>
      <c r="AD15" s="63">
        <v>0</v>
      </c>
      <c r="AE15" s="63" t="str">
        <v>Squats</v>
      </c>
      <c r="AF15" s="63" t="str">
        <v>Cable Crossovers</v>
      </c>
      <c r="AG15" s="63" t="str">
        <v>Wrist Curls</v>
      </c>
      <c r="AH15" s="63">
        <v>0</v>
      </c>
      <c r="AI15" s="62">
        <v>0</v>
      </c>
      <c r="AJ15" s="62">
        <v>0</v>
      </c>
      <c r="AK15" s="62">
        <v>0</v>
      </c>
      <c r="AL15" s="62">
        <v>0</v>
      </c>
      <c r="AM15" s="62"/>
      <c r="AN15" s="62"/>
      <c r="AO15" s="62"/>
    </row>
    <row r="16" spans="1:41">
      <c r="A16" s="1"/>
      <c r="B16" s="1"/>
      <c r="C16" s="173" t="s">
        <v>68</v>
      </c>
      <c r="D16" s="135"/>
      <c r="E16" s="174"/>
      <c r="F16" s="68"/>
      <c r="G16" s="134"/>
      <c r="H16" s="135"/>
      <c r="I16" s="136"/>
      <c r="J16" s="68"/>
      <c r="K16" s="168" t="s">
        <v>64</v>
      </c>
      <c r="L16" s="135"/>
      <c r="M16" s="169"/>
      <c r="N16" s="68"/>
      <c r="O16" s="161"/>
      <c r="P16" s="135"/>
      <c r="Q16" s="162"/>
      <c r="R16" s="68"/>
      <c r="S16" s="163" t="s">
        <v>65</v>
      </c>
      <c r="T16" s="135"/>
      <c r="U16" s="164"/>
      <c r="V16" s="68"/>
      <c r="W16" s="140" t="s">
        <v>66</v>
      </c>
      <c r="X16" s="135"/>
      <c r="Y16" s="141"/>
      <c r="Z16" s="1"/>
      <c r="AA16" s="62"/>
      <c r="AB16" s="63">
        <v>0</v>
      </c>
      <c r="AC16" s="63">
        <v>0</v>
      </c>
      <c r="AD16" s="63">
        <v>0</v>
      </c>
      <c r="AE16" s="63" t="str">
        <v>Leg Press</v>
      </c>
      <c r="AF16" s="63" t="str">
        <v>Decline Bench Press</v>
      </c>
      <c r="AG16" s="63">
        <v>0</v>
      </c>
      <c r="AH16" s="63">
        <v>0</v>
      </c>
      <c r="AI16" s="62">
        <v>0</v>
      </c>
      <c r="AJ16" s="62">
        <v>0</v>
      </c>
      <c r="AK16" s="62">
        <v>0</v>
      </c>
      <c r="AL16" s="62">
        <v>0</v>
      </c>
      <c r="AM16" s="62"/>
      <c r="AN16" s="62"/>
      <c r="AO16" s="62"/>
    </row>
    <row r="17" spans="1:41">
      <c r="A17" s="1"/>
      <c r="B17" s="1"/>
      <c r="C17" s="173" t="s">
        <v>71</v>
      </c>
      <c r="D17" s="135"/>
      <c r="E17" s="174"/>
      <c r="F17" s="68"/>
      <c r="G17" s="134"/>
      <c r="H17" s="135"/>
      <c r="I17" s="136"/>
      <c r="J17" s="68"/>
      <c r="K17" s="168"/>
      <c r="L17" s="135"/>
      <c r="M17" s="169"/>
      <c r="N17" s="68"/>
      <c r="O17" s="161"/>
      <c r="P17" s="135"/>
      <c r="Q17" s="162"/>
      <c r="R17" s="68"/>
      <c r="S17" s="163" t="s">
        <v>69</v>
      </c>
      <c r="T17" s="135"/>
      <c r="U17" s="164"/>
      <c r="V17" s="68"/>
      <c r="W17" s="140" t="s">
        <v>70</v>
      </c>
      <c r="X17" s="135"/>
      <c r="Y17" s="141"/>
      <c r="Z17" s="1"/>
      <c r="AA17" s="62"/>
      <c r="AB17" s="63">
        <v>0</v>
      </c>
      <c r="AC17" s="63">
        <v>0</v>
      </c>
      <c r="AD17" s="63">
        <v>0</v>
      </c>
      <c r="AE17" s="63">
        <v>0</v>
      </c>
      <c r="AF17" s="63">
        <v>0</v>
      </c>
      <c r="AG17" s="63">
        <v>0</v>
      </c>
      <c r="AH17" s="63">
        <v>0</v>
      </c>
      <c r="AI17" s="62">
        <v>0</v>
      </c>
      <c r="AJ17" s="62">
        <v>0</v>
      </c>
      <c r="AK17" s="62">
        <v>0</v>
      </c>
      <c r="AL17" s="62">
        <v>0</v>
      </c>
      <c r="AM17" s="62"/>
      <c r="AN17" s="62"/>
      <c r="AO17" s="62"/>
    </row>
    <row r="18" spans="1:41">
      <c r="A18" s="1"/>
      <c r="B18" s="1"/>
      <c r="C18" s="173"/>
      <c r="D18" s="135"/>
      <c r="E18" s="174"/>
      <c r="F18" s="68"/>
      <c r="G18" s="134"/>
      <c r="H18" s="135"/>
      <c r="I18" s="136"/>
      <c r="J18" s="68"/>
      <c r="K18" s="168"/>
      <c r="L18" s="135"/>
      <c r="M18" s="169"/>
      <c r="N18" s="68"/>
      <c r="O18" s="161"/>
      <c r="P18" s="135"/>
      <c r="Q18" s="162"/>
      <c r="R18" s="68"/>
      <c r="S18" s="163"/>
      <c r="T18" s="135"/>
      <c r="U18" s="164"/>
      <c r="V18" s="68"/>
      <c r="W18" s="140"/>
      <c r="X18" s="135"/>
      <c r="Y18" s="141"/>
      <c r="Z18" s="1"/>
      <c r="AA18" s="62"/>
      <c r="AB18" s="63">
        <v>0</v>
      </c>
      <c r="AC18" s="63">
        <v>0</v>
      </c>
      <c r="AD18" s="63">
        <v>0</v>
      </c>
      <c r="AE18" s="63">
        <v>0</v>
      </c>
      <c r="AF18" s="63">
        <v>0</v>
      </c>
      <c r="AG18" s="63">
        <v>0</v>
      </c>
      <c r="AH18" s="63">
        <v>0</v>
      </c>
      <c r="AI18" s="62">
        <v>0</v>
      </c>
      <c r="AJ18" s="62">
        <v>0</v>
      </c>
      <c r="AK18" s="62">
        <v>0</v>
      </c>
      <c r="AL18" s="62">
        <v>0</v>
      </c>
      <c r="AM18" s="62"/>
      <c r="AN18" s="62"/>
      <c r="AO18" s="62"/>
    </row>
    <row r="19" spans="1:41">
      <c r="A19" s="1"/>
      <c r="B19" s="1"/>
      <c r="C19" s="173"/>
      <c r="D19" s="135"/>
      <c r="E19" s="174"/>
      <c r="F19" s="68"/>
      <c r="G19" s="134"/>
      <c r="H19" s="135"/>
      <c r="I19" s="136"/>
      <c r="J19" s="68"/>
      <c r="K19" s="168"/>
      <c r="L19" s="135"/>
      <c r="M19" s="169"/>
      <c r="N19" s="68"/>
      <c r="O19" s="161"/>
      <c r="P19" s="135"/>
      <c r="Q19" s="162"/>
      <c r="R19" s="68"/>
      <c r="S19" s="163"/>
      <c r="T19" s="135"/>
      <c r="U19" s="164"/>
      <c r="V19" s="68"/>
      <c r="W19" s="140"/>
      <c r="X19" s="135"/>
      <c r="Y19" s="141"/>
      <c r="Z19" s="1"/>
      <c r="AA19" s="62"/>
      <c r="AB19" s="63">
        <v>0</v>
      </c>
      <c r="AC19" s="63">
        <v>0</v>
      </c>
      <c r="AD19" s="63">
        <v>0</v>
      </c>
      <c r="AE19" s="63">
        <v>0</v>
      </c>
      <c r="AF19" s="63">
        <v>0</v>
      </c>
      <c r="AG19" s="63">
        <v>0</v>
      </c>
      <c r="AH19" s="63">
        <v>0</v>
      </c>
      <c r="AI19" s="62">
        <v>0</v>
      </c>
      <c r="AJ19" s="62">
        <v>0</v>
      </c>
      <c r="AK19" s="62">
        <v>0</v>
      </c>
      <c r="AL19" s="62">
        <v>0</v>
      </c>
      <c r="AM19" s="62"/>
      <c r="AN19" s="62"/>
      <c r="AO19" s="62"/>
    </row>
    <row r="20" spans="1:41">
      <c r="A20" s="1"/>
      <c r="B20" s="1"/>
      <c r="C20" s="173"/>
      <c r="D20" s="135"/>
      <c r="E20" s="174"/>
      <c r="F20" s="68"/>
      <c r="G20" s="134"/>
      <c r="H20" s="135"/>
      <c r="I20" s="136"/>
      <c r="J20" s="68"/>
      <c r="K20" s="168"/>
      <c r="L20" s="135"/>
      <c r="M20" s="169"/>
      <c r="N20" s="68"/>
      <c r="O20" s="161"/>
      <c r="P20" s="135"/>
      <c r="Q20" s="162"/>
      <c r="R20" s="68"/>
      <c r="S20" s="163"/>
      <c r="T20" s="135"/>
      <c r="U20" s="164"/>
      <c r="V20" s="68"/>
      <c r="W20" s="140"/>
      <c r="X20" s="135"/>
      <c r="Y20" s="141"/>
      <c r="Z20" s="1"/>
      <c r="AA20" s="62"/>
      <c r="AB20" s="63">
        <v>0</v>
      </c>
      <c r="AC20" s="63">
        <v>0</v>
      </c>
      <c r="AD20" s="63">
        <v>0</v>
      </c>
      <c r="AE20" s="63">
        <v>0</v>
      </c>
      <c r="AF20" s="63">
        <v>0</v>
      </c>
      <c r="AG20" s="63">
        <v>0</v>
      </c>
      <c r="AH20" s="63">
        <v>0</v>
      </c>
      <c r="AI20" s="62">
        <v>0</v>
      </c>
      <c r="AJ20" s="62">
        <v>0</v>
      </c>
      <c r="AK20" s="62">
        <v>0</v>
      </c>
      <c r="AL20" s="62">
        <v>0</v>
      </c>
      <c r="AM20" s="62"/>
      <c r="AN20" s="62"/>
      <c r="AO20" s="62"/>
    </row>
    <row r="21" spans="1:41">
      <c r="A21" s="1"/>
      <c r="B21" s="1"/>
      <c r="C21" s="173"/>
      <c r="D21" s="135"/>
      <c r="E21" s="174"/>
      <c r="F21" s="68"/>
      <c r="G21" s="134"/>
      <c r="H21" s="135"/>
      <c r="I21" s="136"/>
      <c r="J21" s="68"/>
      <c r="K21" s="168"/>
      <c r="L21" s="135"/>
      <c r="M21" s="169"/>
      <c r="N21" s="68"/>
      <c r="O21" s="161"/>
      <c r="P21" s="135"/>
      <c r="Q21" s="162"/>
      <c r="R21" s="68"/>
      <c r="S21" s="163"/>
      <c r="T21" s="135"/>
      <c r="U21" s="164"/>
      <c r="V21" s="68"/>
      <c r="W21" s="140"/>
      <c r="X21" s="135"/>
      <c r="Y21" s="141"/>
      <c r="Z21" s="1"/>
      <c r="AA21" s="62"/>
      <c r="AB21" s="63">
        <v>0</v>
      </c>
      <c r="AC21" s="63">
        <v>0</v>
      </c>
      <c r="AD21" s="63">
        <v>0</v>
      </c>
      <c r="AE21" s="63">
        <v>0</v>
      </c>
      <c r="AF21" s="63">
        <v>0</v>
      </c>
      <c r="AG21" s="63">
        <v>0</v>
      </c>
      <c r="AH21" s="63">
        <v>0</v>
      </c>
      <c r="AI21" s="62">
        <v>0</v>
      </c>
      <c r="AJ21" s="62">
        <v>0</v>
      </c>
      <c r="AK21" s="62">
        <v>0</v>
      </c>
      <c r="AL21" s="62">
        <v>0</v>
      </c>
      <c r="AM21" s="62"/>
      <c r="AN21" s="62"/>
      <c r="AO21" s="62"/>
    </row>
    <row r="22" spans="1:41">
      <c r="A22" s="1"/>
      <c r="B22" s="1"/>
      <c r="C22" s="173"/>
      <c r="D22" s="135"/>
      <c r="E22" s="174"/>
      <c r="F22" s="68"/>
      <c r="G22" s="134"/>
      <c r="H22" s="135"/>
      <c r="I22" s="136"/>
      <c r="J22" s="68"/>
      <c r="K22" s="168"/>
      <c r="L22" s="135"/>
      <c r="M22" s="169"/>
      <c r="N22" s="68"/>
      <c r="O22" s="161"/>
      <c r="P22" s="135"/>
      <c r="Q22" s="162"/>
      <c r="R22" s="68"/>
      <c r="S22" s="163"/>
      <c r="T22" s="135"/>
      <c r="U22" s="164"/>
      <c r="V22" s="68"/>
      <c r="W22" s="140"/>
      <c r="X22" s="135"/>
      <c r="Y22" s="141"/>
      <c r="Z22" s="1"/>
      <c r="AA22" s="62"/>
      <c r="AB22" s="63">
        <v>0</v>
      </c>
      <c r="AC22" s="63">
        <v>0</v>
      </c>
      <c r="AD22" s="63">
        <v>0</v>
      </c>
      <c r="AE22" s="63">
        <v>0</v>
      </c>
      <c r="AF22" s="63">
        <v>0</v>
      </c>
      <c r="AG22" s="63">
        <v>0</v>
      </c>
      <c r="AH22" s="63">
        <v>0</v>
      </c>
      <c r="AI22" s="62">
        <v>0</v>
      </c>
      <c r="AJ22" s="62">
        <v>0</v>
      </c>
      <c r="AK22" s="62">
        <v>0</v>
      </c>
      <c r="AL22" s="62">
        <v>0</v>
      </c>
      <c r="AM22" s="62"/>
      <c r="AN22" s="62"/>
      <c r="AO22" s="62"/>
    </row>
    <row r="23" spans="1:41">
      <c r="A23" s="1"/>
      <c r="B23" s="1"/>
      <c r="C23" s="173"/>
      <c r="D23" s="135"/>
      <c r="E23" s="174"/>
      <c r="F23" s="68"/>
      <c r="G23" s="134"/>
      <c r="H23" s="135"/>
      <c r="I23" s="136"/>
      <c r="J23" s="68"/>
      <c r="K23" s="168"/>
      <c r="L23" s="135"/>
      <c r="M23" s="169"/>
      <c r="N23" s="68"/>
      <c r="O23" s="161"/>
      <c r="P23" s="135"/>
      <c r="Q23" s="162"/>
      <c r="R23" s="68"/>
      <c r="S23" s="163"/>
      <c r="T23" s="135"/>
      <c r="U23" s="164"/>
      <c r="V23" s="68"/>
      <c r="W23" s="140"/>
      <c r="X23" s="135"/>
      <c r="Y23" s="141"/>
      <c r="Z23" s="1"/>
      <c r="AA23" s="62"/>
      <c r="AB23" s="63">
        <v>0</v>
      </c>
      <c r="AC23" s="63">
        <v>0</v>
      </c>
      <c r="AD23" s="63">
        <v>0</v>
      </c>
      <c r="AE23" s="63">
        <v>0</v>
      </c>
      <c r="AF23" s="63">
        <v>0</v>
      </c>
      <c r="AG23" s="63">
        <v>0</v>
      </c>
      <c r="AH23" s="63">
        <v>0</v>
      </c>
      <c r="AI23" s="62">
        <v>0</v>
      </c>
      <c r="AJ23" s="62">
        <v>0</v>
      </c>
      <c r="AK23" s="62">
        <v>0</v>
      </c>
      <c r="AL23" s="62">
        <v>0</v>
      </c>
      <c r="AM23" s="62"/>
      <c r="AN23" s="62"/>
      <c r="AO23" s="62"/>
    </row>
    <row r="24" spans="1:41">
      <c r="A24" s="1"/>
      <c r="B24" s="1"/>
      <c r="C24" s="173"/>
      <c r="D24" s="135"/>
      <c r="E24" s="174"/>
      <c r="F24" s="68"/>
      <c r="G24" s="134"/>
      <c r="H24" s="135"/>
      <c r="I24" s="136"/>
      <c r="J24" s="68"/>
      <c r="K24" s="168"/>
      <c r="L24" s="135"/>
      <c r="M24" s="169"/>
      <c r="N24" s="68"/>
      <c r="O24" s="161"/>
      <c r="P24" s="135"/>
      <c r="Q24" s="162"/>
      <c r="R24" s="68"/>
      <c r="S24" s="163"/>
      <c r="T24" s="135"/>
      <c r="U24" s="164"/>
      <c r="V24" s="68"/>
      <c r="W24" s="140"/>
      <c r="X24" s="135"/>
      <c r="Y24" s="141"/>
      <c r="Z24" s="1"/>
      <c r="AA24" s="62"/>
      <c r="AB24" s="63">
        <v>0</v>
      </c>
      <c r="AC24" s="63">
        <v>0</v>
      </c>
      <c r="AD24" s="63">
        <v>0</v>
      </c>
      <c r="AE24" s="63">
        <v>0</v>
      </c>
      <c r="AF24" s="63">
        <v>0</v>
      </c>
      <c r="AG24" s="63">
        <v>0</v>
      </c>
      <c r="AH24" s="63">
        <v>0</v>
      </c>
      <c r="AI24" s="62">
        <v>0</v>
      </c>
      <c r="AJ24" s="62">
        <v>0</v>
      </c>
      <c r="AK24" s="62">
        <v>0</v>
      </c>
      <c r="AL24" s="62">
        <v>0</v>
      </c>
      <c r="AM24" s="62"/>
      <c r="AN24" s="62"/>
      <c r="AO24" s="62"/>
    </row>
    <row r="25" spans="1:41">
      <c r="A25" s="1"/>
      <c r="B25" s="1"/>
      <c r="C25" s="173"/>
      <c r="D25" s="135"/>
      <c r="E25" s="174"/>
      <c r="F25" s="68"/>
      <c r="G25" s="134"/>
      <c r="H25" s="135"/>
      <c r="I25" s="136"/>
      <c r="J25" s="68"/>
      <c r="K25" s="168"/>
      <c r="L25" s="135"/>
      <c r="M25" s="169"/>
      <c r="N25" s="68"/>
      <c r="O25" s="161"/>
      <c r="P25" s="135"/>
      <c r="Q25" s="162"/>
      <c r="R25" s="68"/>
      <c r="S25" s="163"/>
      <c r="T25" s="135"/>
      <c r="U25" s="164"/>
      <c r="V25" s="68"/>
      <c r="W25" s="140"/>
      <c r="X25" s="135"/>
      <c r="Y25" s="141"/>
      <c r="Z25" s="1"/>
      <c r="AA25" s="62"/>
      <c r="AB25" s="63">
        <v>0</v>
      </c>
      <c r="AC25" s="63">
        <v>0</v>
      </c>
      <c r="AD25" s="63">
        <v>0</v>
      </c>
      <c r="AE25" s="63">
        <v>0</v>
      </c>
      <c r="AF25" s="63">
        <v>0</v>
      </c>
      <c r="AG25" s="63">
        <v>0</v>
      </c>
      <c r="AH25" s="63">
        <v>0</v>
      </c>
      <c r="AI25" s="62">
        <v>0</v>
      </c>
      <c r="AJ25" s="62">
        <v>0</v>
      </c>
      <c r="AK25" s="62">
        <v>0</v>
      </c>
      <c r="AL25" s="62">
        <v>0</v>
      </c>
      <c r="AM25" s="62"/>
      <c r="AN25" s="62"/>
      <c r="AO25" s="62"/>
    </row>
    <row r="26" spans="1:41">
      <c r="A26" s="1"/>
      <c r="B26" s="1"/>
      <c r="C26" s="173"/>
      <c r="D26" s="135"/>
      <c r="E26" s="174"/>
      <c r="F26" s="68"/>
      <c r="G26" s="134"/>
      <c r="H26" s="135"/>
      <c r="I26" s="136"/>
      <c r="J26" s="68"/>
      <c r="K26" s="168"/>
      <c r="L26" s="135"/>
      <c r="M26" s="169"/>
      <c r="N26" s="68"/>
      <c r="O26" s="161"/>
      <c r="P26" s="135"/>
      <c r="Q26" s="162"/>
      <c r="R26" s="68"/>
      <c r="S26" s="163"/>
      <c r="T26" s="135"/>
      <c r="U26" s="164"/>
      <c r="V26" s="68"/>
      <c r="W26" s="140"/>
      <c r="X26" s="135"/>
      <c r="Y26" s="141"/>
      <c r="Z26" s="1"/>
      <c r="AA26" s="62"/>
      <c r="AB26" s="63">
        <v>0</v>
      </c>
      <c r="AC26" s="63">
        <v>0</v>
      </c>
      <c r="AD26" s="63">
        <v>0</v>
      </c>
      <c r="AE26" s="63">
        <v>0</v>
      </c>
      <c r="AF26" s="63">
        <v>0</v>
      </c>
      <c r="AG26" s="63">
        <v>0</v>
      </c>
      <c r="AH26" s="63">
        <v>0</v>
      </c>
      <c r="AI26" s="62">
        <v>0</v>
      </c>
      <c r="AJ26" s="62">
        <v>0</v>
      </c>
      <c r="AK26" s="62">
        <v>0</v>
      </c>
      <c r="AL26" s="62">
        <v>0</v>
      </c>
      <c r="AM26" s="62"/>
      <c r="AN26" s="62"/>
      <c r="AO26" s="62"/>
    </row>
    <row r="27" spans="1:41">
      <c r="A27" s="1"/>
      <c r="B27" s="1"/>
      <c r="C27" s="173"/>
      <c r="D27" s="135"/>
      <c r="E27" s="174"/>
      <c r="F27" s="68"/>
      <c r="G27" s="134"/>
      <c r="H27" s="135"/>
      <c r="I27" s="136"/>
      <c r="J27" s="68"/>
      <c r="K27" s="168"/>
      <c r="L27" s="135"/>
      <c r="M27" s="169"/>
      <c r="N27" s="68"/>
      <c r="O27" s="161"/>
      <c r="P27" s="135"/>
      <c r="Q27" s="162"/>
      <c r="R27" s="68"/>
      <c r="S27" s="163"/>
      <c r="T27" s="135"/>
      <c r="U27" s="164"/>
      <c r="V27" s="68"/>
      <c r="W27" s="140"/>
      <c r="X27" s="135"/>
      <c r="Y27" s="141"/>
      <c r="Z27" s="1"/>
      <c r="AA27" s="62"/>
      <c r="AB27" s="63">
        <v>0</v>
      </c>
      <c r="AC27" s="63">
        <v>0</v>
      </c>
      <c r="AD27" s="63">
        <v>0</v>
      </c>
      <c r="AE27" s="63">
        <v>0</v>
      </c>
      <c r="AF27" s="63">
        <v>0</v>
      </c>
      <c r="AG27" s="63">
        <v>0</v>
      </c>
      <c r="AH27" s="63">
        <v>0</v>
      </c>
      <c r="AI27" s="62">
        <v>0</v>
      </c>
      <c r="AJ27" s="62">
        <v>0</v>
      </c>
      <c r="AK27" s="62">
        <v>0</v>
      </c>
      <c r="AL27" s="62">
        <v>0</v>
      </c>
      <c r="AM27" s="62"/>
      <c r="AN27" s="62"/>
      <c r="AO27" s="62"/>
    </row>
    <row r="28" spans="1:41">
      <c r="A28" s="1"/>
      <c r="B28" s="1"/>
      <c r="C28" s="173"/>
      <c r="D28" s="135"/>
      <c r="E28" s="174"/>
      <c r="F28" s="68"/>
      <c r="G28" s="134"/>
      <c r="H28" s="135"/>
      <c r="I28" s="136"/>
      <c r="J28" s="68"/>
      <c r="K28" s="168"/>
      <c r="L28" s="135"/>
      <c r="M28" s="169"/>
      <c r="N28" s="68"/>
      <c r="O28" s="161"/>
      <c r="P28" s="135"/>
      <c r="Q28" s="162"/>
      <c r="R28" s="68"/>
      <c r="S28" s="163"/>
      <c r="T28" s="135"/>
      <c r="U28" s="164"/>
      <c r="V28" s="68"/>
      <c r="W28" s="140"/>
      <c r="X28" s="135"/>
      <c r="Y28" s="141"/>
      <c r="Z28" s="1"/>
      <c r="AA28" s="62"/>
      <c r="AB28" s="63">
        <v>0</v>
      </c>
      <c r="AC28" s="63">
        <v>0</v>
      </c>
      <c r="AD28" s="63">
        <v>0</v>
      </c>
      <c r="AE28" s="63">
        <v>0</v>
      </c>
      <c r="AF28" s="63">
        <v>0</v>
      </c>
      <c r="AG28" s="63">
        <v>0</v>
      </c>
      <c r="AH28" s="63">
        <v>0</v>
      </c>
      <c r="AI28" s="62">
        <v>0</v>
      </c>
      <c r="AJ28" s="62">
        <v>0</v>
      </c>
      <c r="AK28" s="62">
        <v>0</v>
      </c>
      <c r="AL28" s="62">
        <v>0</v>
      </c>
      <c r="AM28" s="62"/>
      <c r="AN28" s="62"/>
      <c r="AO28" s="62"/>
    </row>
    <row r="29" spans="1:41">
      <c r="A29" s="1"/>
      <c r="B29" s="1"/>
      <c r="C29" s="173"/>
      <c r="D29" s="135"/>
      <c r="E29" s="174"/>
      <c r="F29" s="68"/>
      <c r="G29" s="134"/>
      <c r="H29" s="135"/>
      <c r="I29" s="136"/>
      <c r="J29" s="68"/>
      <c r="K29" s="168"/>
      <c r="L29" s="135"/>
      <c r="M29" s="169"/>
      <c r="N29" s="68"/>
      <c r="O29" s="161"/>
      <c r="P29" s="135"/>
      <c r="Q29" s="162"/>
      <c r="R29" s="68"/>
      <c r="S29" s="163"/>
      <c r="T29" s="135"/>
      <c r="U29" s="164"/>
      <c r="V29" s="68"/>
      <c r="W29" s="140"/>
      <c r="X29" s="135"/>
      <c r="Y29" s="141"/>
      <c r="Z29" s="1"/>
      <c r="AA29" s="62"/>
      <c r="AB29" s="63">
        <v>0</v>
      </c>
      <c r="AC29" s="63">
        <v>0</v>
      </c>
      <c r="AD29" s="63">
        <v>0</v>
      </c>
      <c r="AE29" s="63">
        <v>0</v>
      </c>
      <c r="AF29" s="63">
        <v>0</v>
      </c>
      <c r="AG29" s="63">
        <v>0</v>
      </c>
      <c r="AH29" s="63">
        <v>0</v>
      </c>
      <c r="AI29" s="62">
        <v>0</v>
      </c>
      <c r="AJ29" s="62">
        <v>0</v>
      </c>
      <c r="AK29" s="62">
        <v>0</v>
      </c>
      <c r="AL29" s="62">
        <v>0</v>
      </c>
      <c r="AM29" s="62"/>
      <c r="AN29" s="62"/>
      <c r="AO29" s="62"/>
    </row>
    <row r="30" spans="1:41">
      <c r="A30" s="1"/>
      <c r="B30" s="1"/>
      <c r="C30" s="173"/>
      <c r="D30" s="135"/>
      <c r="E30" s="174"/>
      <c r="F30" s="68"/>
      <c r="G30" s="134"/>
      <c r="H30" s="135"/>
      <c r="I30" s="136"/>
      <c r="J30" s="68"/>
      <c r="K30" s="168"/>
      <c r="L30" s="135"/>
      <c r="M30" s="169"/>
      <c r="N30" s="68"/>
      <c r="O30" s="161"/>
      <c r="P30" s="135"/>
      <c r="Q30" s="162"/>
      <c r="R30" s="68"/>
      <c r="S30" s="163"/>
      <c r="T30" s="135"/>
      <c r="U30" s="164"/>
      <c r="V30" s="68"/>
      <c r="W30" s="140"/>
      <c r="X30" s="135"/>
      <c r="Y30" s="141"/>
      <c r="Z30" s="1"/>
      <c r="AA30" s="62"/>
      <c r="AB30" s="63">
        <v>0</v>
      </c>
      <c r="AC30" s="63">
        <v>0</v>
      </c>
      <c r="AD30" s="63">
        <v>0</v>
      </c>
      <c r="AE30" s="63">
        <v>0</v>
      </c>
      <c r="AF30" s="63">
        <v>0</v>
      </c>
      <c r="AG30" s="63">
        <v>0</v>
      </c>
      <c r="AH30" s="63">
        <v>0</v>
      </c>
      <c r="AI30" s="62">
        <v>0</v>
      </c>
      <c r="AJ30" s="62">
        <v>0</v>
      </c>
      <c r="AK30" s="62">
        <v>0</v>
      </c>
      <c r="AL30" s="62">
        <v>0</v>
      </c>
      <c r="AM30" s="62"/>
      <c r="AN30" s="62"/>
      <c r="AO30" s="62"/>
    </row>
    <row r="31" spans="1:41">
      <c r="A31" s="1"/>
      <c r="B31" s="1"/>
      <c r="C31" s="173"/>
      <c r="D31" s="135"/>
      <c r="E31" s="174"/>
      <c r="F31" s="68"/>
      <c r="G31" s="134"/>
      <c r="H31" s="135"/>
      <c r="I31" s="136"/>
      <c r="J31" s="68"/>
      <c r="K31" s="168"/>
      <c r="L31" s="135"/>
      <c r="M31" s="169"/>
      <c r="N31" s="68"/>
      <c r="O31" s="161"/>
      <c r="P31" s="135"/>
      <c r="Q31" s="162"/>
      <c r="R31" s="68"/>
      <c r="S31" s="163"/>
      <c r="T31" s="135"/>
      <c r="U31" s="164"/>
      <c r="V31" s="68"/>
      <c r="W31" s="140"/>
      <c r="X31" s="135"/>
      <c r="Y31" s="141"/>
      <c r="Z31" s="1"/>
      <c r="AA31" s="62"/>
      <c r="AB31" s="63">
        <v>0</v>
      </c>
      <c r="AC31" s="63">
        <v>0</v>
      </c>
      <c r="AD31" s="63">
        <v>0</v>
      </c>
      <c r="AE31" s="63">
        <v>0</v>
      </c>
      <c r="AF31" s="63">
        <v>0</v>
      </c>
      <c r="AG31" s="63">
        <v>0</v>
      </c>
      <c r="AH31" s="63">
        <v>0</v>
      </c>
      <c r="AI31" s="62">
        <v>0</v>
      </c>
      <c r="AJ31" s="62">
        <v>0</v>
      </c>
      <c r="AK31" s="62">
        <v>0</v>
      </c>
      <c r="AL31" s="62">
        <v>0</v>
      </c>
      <c r="AM31" s="62"/>
      <c r="AN31" s="62"/>
      <c r="AO31" s="62"/>
    </row>
    <row r="32" spans="1:41">
      <c r="A32" s="1"/>
      <c r="B32" s="1"/>
      <c r="C32" s="173"/>
      <c r="D32" s="135"/>
      <c r="E32" s="174"/>
      <c r="F32" s="68"/>
      <c r="G32" s="134"/>
      <c r="H32" s="135"/>
      <c r="I32" s="136"/>
      <c r="J32" s="68"/>
      <c r="K32" s="168"/>
      <c r="L32" s="135"/>
      <c r="M32" s="169"/>
      <c r="N32" s="68"/>
      <c r="O32" s="161"/>
      <c r="P32" s="135"/>
      <c r="Q32" s="162"/>
      <c r="R32" s="68"/>
      <c r="S32" s="163"/>
      <c r="T32" s="135"/>
      <c r="U32" s="164"/>
      <c r="V32" s="68"/>
      <c r="W32" s="140"/>
      <c r="X32" s="135"/>
      <c r="Y32" s="141"/>
      <c r="Z32" s="1"/>
      <c r="AA32" s="62"/>
      <c r="AB32" s="63">
        <v>0</v>
      </c>
      <c r="AC32" s="63">
        <v>0</v>
      </c>
      <c r="AD32" s="63">
        <v>0</v>
      </c>
      <c r="AE32" s="63">
        <v>0</v>
      </c>
      <c r="AF32" s="63">
        <v>0</v>
      </c>
      <c r="AG32" s="63">
        <v>0</v>
      </c>
      <c r="AH32" s="63">
        <v>0</v>
      </c>
      <c r="AI32" s="62">
        <v>0</v>
      </c>
      <c r="AJ32" s="62">
        <v>0</v>
      </c>
      <c r="AK32" s="62">
        <v>0</v>
      </c>
      <c r="AL32" s="62">
        <v>0</v>
      </c>
      <c r="AM32" s="62"/>
      <c r="AN32" s="62"/>
      <c r="AO32" s="62"/>
    </row>
    <row r="33" spans="1:41">
      <c r="A33" s="1"/>
      <c r="B33" s="1"/>
      <c r="C33" s="173"/>
      <c r="D33" s="135"/>
      <c r="E33" s="174"/>
      <c r="F33" s="68"/>
      <c r="G33" s="134"/>
      <c r="H33" s="135"/>
      <c r="I33" s="136"/>
      <c r="J33" s="68"/>
      <c r="K33" s="168"/>
      <c r="L33" s="135"/>
      <c r="M33" s="169"/>
      <c r="N33" s="68"/>
      <c r="O33" s="161"/>
      <c r="P33" s="135"/>
      <c r="Q33" s="162"/>
      <c r="R33" s="68"/>
      <c r="S33" s="163"/>
      <c r="T33" s="135"/>
      <c r="U33" s="164"/>
      <c r="V33" s="68"/>
      <c r="W33" s="140"/>
      <c r="X33" s="135"/>
      <c r="Y33" s="141"/>
      <c r="Z33" s="1"/>
      <c r="AA33" s="62"/>
      <c r="AB33" s="63">
        <v>0</v>
      </c>
      <c r="AC33" s="63">
        <v>0</v>
      </c>
      <c r="AD33" s="63">
        <v>0</v>
      </c>
      <c r="AE33" s="63">
        <v>0</v>
      </c>
      <c r="AF33" s="63">
        <v>0</v>
      </c>
      <c r="AG33" s="63">
        <v>0</v>
      </c>
      <c r="AH33" s="63">
        <v>0</v>
      </c>
      <c r="AI33" s="62">
        <v>0</v>
      </c>
      <c r="AJ33" s="62">
        <v>0</v>
      </c>
      <c r="AK33" s="62">
        <v>0</v>
      </c>
      <c r="AL33" s="62">
        <v>0</v>
      </c>
      <c r="AM33" s="62"/>
      <c r="AN33" s="62"/>
      <c r="AO33" s="62"/>
    </row>
    <row r="34" spans="1:41">
      <c r="A34" s="1"/>
      <c r="B34" s="1"/>
      <c r="C34" s="173"/>
      <c r="D34" s="135"/>
      <c r="E34" s="174"/>
      <c r="F34" s="68"/>
      <c r="G34" s="134"/>
      <c r="H34" s="135"/>
      <c r="I34" s="136"/>
      <c r="J34" s="68"/>
      <c r="K34" s="168"/>
      <c r="L34" s="135"/>
      <c r="M34" s="169"/>
      <c r="N34" s="68"/>
      <c r="O34" s="161"/>
      <c r="P34" s="135"/>
      <c r="Q34" s="162"/>
      <c r="R34" s="68"/>
      <c r="S34" s="163"/>
      <c r="T34" s="135"/>
      <c r="U34" s="164"/>
      <c r="V34" s="68"/>
      <c r="W34" s="140"/>
      <c r="X34" s="135"/>
      <c r="Y34" s="141"/>
      <c r="Z34" s="1"/>
      <c r="AA34" s="62"/>
      <c r="AB34" s="63">
        <v>0</v>
      </c>
      <c r="AC34" s="63">
        <v>0</v>
      </c>
      <c r="AD34" s="63">
        <v>0</v>
      </c>
      <c r="AE34" s="63">
        <v>0</v>
      </c>
      <c r="AF34" s="63">
        <v>0</v>
      </c>
      <c r="AG34" s="63">
        <v>0</v>
      </c>
      <c r="AH34" s="63">
        <v>0</v>
      </c>
      <c r="AI34" s="62">
        <v>0</v>
      </c>
      <c r="AJ34" s="62">
        <v>0</v>
      </c>
      <c r="AK34" s="62">
        <v>0</v>
      </c>
      <c r="AL34" s="62">
        <v>0</v>
      </c>
      <c r="AM34" s="62"/>
      <c r="AN34" s="62"/>
      <c r="AO34" s="62"/>
    </row>
    <row r="35" spans="1:41">
      <c r="A35" s="1"/>
      <c r="B35" s="1"/>
      <c r="C35" s="173"/>
      <c r="D35" s="135"/>
      <c r="E35" s="174"/>
      <c r="F35" s="68"/>
      <c r="G35" s="134"/>
      <c r="H35" s="135"/>
      <c r="I35" s="136"/>
      <c r="J35" s="68"/>
      <c r="K35" s="168"/>
      <c r="L35" s="135"/>
      <c r="M35" s="169"/>
      <c r="N35" s="68"/>
      <c r="O35" s="161"/>
      <c r="P35" s="135"/>
      <c r="Q35" s="162"/>
      <c r="R35" s="68"/>
      <c r="S35" s="163"/>
      <c r="T35" s="135"/>
      <c r="U35" s="164"/>
      <c r="V35" s="68"/>
      <c r="W35" s="140"/>
      <c r="X35" s="135"/>
      <c r="Y35" s="141"/>
      <c r="Z35" s="1"/>
      <c r="AA35" s="62"/>
      <c r="AB35" s="63">
        <v>0</v>
      </c>
      <c r="AC35" s="63">
        <v>0</v>
      </c>
      <c r="AD35" s="63">
        <v>0</v>
      </c>
      <c r="AE35" s="63">
        <v>0</v>
      </c>
      <c r="AF35" s="63">
        <v>0</v>
      </c>
      <c r="AG35" s="63">
        <v>0</v>
      </c>
      <c r="AH35" s="63">
        <v>0</v>
      </c>
      <c r="AI35" s="62">
        <v>0</v>
      </c>
      <c r="AJ35" s="62">
        <v>0</v>
      </c>
      <c r="AK35" s="62">
        <v>0</v>
      </c>
      <c r="AL35" s="62">
        <v>0</v>
      </c>
      <c r="AM35" s="62"/>
      <c r="AN35" s="62"/>
      <c r="AO35" s="62"/>
    </row>
    <row r="36" spans="1:41">
      <c r="A36" s="1"/>
      <c r="B36" s="1"/>
      <c r="C36" s="173"/>
      <c r="D36" s="135"/>
      <c r="E36" s="174"/>
      <c r="F36" s="68"/>
      <c r="G36" s="134"/>
      <c r="H36" s="135"/>
      <c r="I36" s="136"/>
      <c r="J36" s="68"/>
      <c r="K36" s="168"/>
      <c r="L36" s="135"/>
      <c r="M36" s="169"/>
      <c r="N36" s="68"/>
      <c r="O36" s="161"/>
      <c r="P36" s="135"/>
      <c r="Q36" s="162"/>
      <c r="R36" s="68"/>
      <c r="S36" s="163"/>
      <c r="T36" s="135"/>
      <c r="U36" s="164"/>
      <c r="V36" s="68"/>
      <c r="W36" s="140"/>
      <c r="X36" s="135"/>
      <c r="Y36" s="141"/>
      <c r="Z36" s="1"/>
      <c r="AA36" s="62"/>
      <c r="AB36" s="63">
        <v>0</v>
      </c>
      <c r="AC36" s="63">
        <v>0</v>
      </c>
      <c r="AD36" s="63">
        <v>0</v>
      </c>
      <c r="AE36" s="63">
        <v>0</v>
      </c>
      <c r="AF36" s="63">
        <v>0</v>
      </c>
      <c r="AG36" s="63">
        <v>0</v>
      </c>
      <c r="AH36" s="63">
        <v>0</v>
      </c>
      <c r="AI36" s="62">
        <v>0</v>
      </c>
      <c r="AJ36" s="62">
        <v>0</v>
      </c>
      <c r="AK36" s="62">
        <v>0</v>
      </c>
      <c r="AL36" s="62">
        <v>0</v>
      </c>
      <c r="AM36" s="62"/>
      <c r="AN36" s="62"/>
      <c r="AO36" s="62"/>
    </row>
    <row r="37" spans="1:41">
      <c r="A37" s="1"/>
      <c r="B37" s="1"/>
      <c r="C37" s="173"/>
      <c r="D37" s="135"/>
      <c r="E37" s="174"/>
      <c r="F37" s="68"/>
      <c r="G37" s="134"/>
      <c r="H37" s="135"/>
      <c r="I37" s="136"/>
      <c r="J37" s="68"/>
      <c r="K37" s="168"/>
      <c r="L37" s="135"/>
      <c r="M37" s="169"/>
      <c r="N37" s="68"/>
      <c r="O37" s="161"/>
      <c r="P37" s="135"/>
      <c r="Q37" s="162"/>
      <c r="R37" s="68"/>
      <c r="S37" s="163"/>
      <c r="T37" s="135"/>
      <c r="U37" s="164"/>
      <c r="V37" s="68"/>
      <c r="W37" s="140"/>
      <c r="X37" s="135"/>
      <c r="Y37" s="141"/>
      <c r="Z37" s="1"/>
      <c r="AA37" s="62"/>
      <c r="AB37" s="63">
        <v>0</v>
      </c>
      <c r="AC37" s="63">
        <v>0</v>
      </c>
      <c r="AD37" s="63">
        <v>0</v>
      </c>
      <c r="AE37" s="63">
        <v>0</v>
      </c>
      <c r="AF37" s="63">
        <v>0</v>
      </c>
      <c r="AG37" s="63">
        <v>0</v>
      </c>
      <c r="AH37" s="63">
        <v>0</v>
      </c>
      <c r="AI37" s="62">
        <v>0</v>
      </c>
      <c r="AJ37" s="62">
        <v>0</v>
      </c>
      <c r="AK37" s="62">
        <v>0</v>
      </c>
      <c r="AL37" s="62">
        <v>0</v>
      </c>
      <c r="AM37" s="62"/>
      <c r="AN37" s="62"/>
      <c r="AO37" s="62"/>
    </row>
    <row r="38" spans="1:41">
      <c r="A38" s="1"/>
      <c r="B38" s="1"/>
      <c r="C38" s="212"/>
      <c r="D38" s="202"/>
      <c r="E38" s="203"/>
      <c r="F38" s="68"/>
      <c r="G38" s="137"/>
      <c r="H38" s="138"/>
      <c r="I38" s="139"/>
      <c r="J38" s="68"/>
      <c r="K38" s="170"/>
      <c r="L38" s="171"/>
      <c r="M38" s="172"/>
      <c r="N38" s="68"/>
      <c r="O38" s="158"/>
      <c r="P38" s="159"/>
      <c r="Q38" s="160"/>
      <c r="R38" s="68"/>
      <c r="S38" s="165"/>
      <c r="T38" s="166"/>
      <c r="U38" s="167"/>
      <c r="V38" s="68"/>
      <c r="W38" s="155"/>
      <c r="X38" s="156"/>
      <c r="Y38" s="157"/>
      <c r="Z38" s="1"/>
      <c r="AA38" s="62"/>
      <c r="AB38" s="63"/>
      <c r="AC38" s="63"/>
      <c r="AD38" s="63"/>
      <c r="AE38" s="63"/>
      <c r="AF38" s="63"/>
      <c r="AG38" s="63"/>
      <c r="AH38" s="63"/>
      <c r="AI38" s="62"/>
      <c r="AJ38" s="62"/>
      <c r="AK38" s="62"/>
      <c r="AL38" s="62"/>
      <c r="AM38" s="62"/>
      <c r="AN38" s="62"/>
      <c r="AO38" s="62"/>
    </row>
    <row r="39" spans="1:41">
      <c r="A39" s="2"/>
      <c r="B39" s="2"/>
      <c r="C39" s="2"/>
      <c r="D39" s="2"/>
      <c r="E39" s="2"/>
      <c r="F39" s="2"/>
      <c r="G39" s="2"/>
      <c r="H39" s="2"/>
      <c r="I39" s="2"/>
      <c r="J39" s="2"/>
      <c r="K39" s="2"/>
      <c r="L39" s="2"/>
      <c r="M39" s="2"/>
      <c r="N39" s="2"/>
      <c r="O39" s="2"/>
      <c r="P39" s="2"/>
      <c r="Q39" s="2"/>
      <c r="R39" s="2"/>
      <c r="S39" s="2"/>
      <c r="T39" s="2"/>
      <c r="U39" s="2"/>
      <c r="V39" s="2"/>
      <c r="W39" s="2"/>
      <c r="X39" s="2"/>
      <c r="Y39" s="2"/>
      <c r="Z39" s="2"/>
      <c r="AA39" s="59"/>
      <c r="AB39" s="60"/>
      <c r="AC39" s="60"/>
      <c r="AD39" s="60"/>
      <c r="AE39" s="60"/>
      <c r="AF39" s="60"/>
      <c r="AG39" s="60"/>
      <c r="AH39" s="60"/>
      <c r="AI39" s="59"/>
      <c r="AJ39" s="59"/>
      <c r="AK39" s="59"/>
      <c r="AL39" s="59"/>
      <c r="AM39" s="59"/>
      <c r="AN39" s="59"/>
      <c r="AO39" s="59"/>
    </row>
    <row r="40" spans="1:41">
      <c r="A40" s="2"/>
      <c r="B40" s="2"/>
      <c r="C40" s="150" t="s">
        <v>72</v>
      </c>
      <c r="D40" s="151"/>
      <c r="E40" s="152"/>
      <c r="F40" s="67"/>
      <c r="G40" s="180" t="s">
        <v>73</v>
      </c>
      <c r="H40" s="181"/>
      <c r="I40" s="182"/>
      <c r="J40" s="67"/>
      <c r="K40" s="185"/>
      <c r="L40" s="186"/>
      <c r="M40" s="187"/>
      <c r="N40" s="67"/>
      <c r="O40" s="175"/>
      <c r="P40" s="176"/>
      <c r="Q40" s="177"/>
      <c r="R40" s="67"/>
      <c r="S40" s="144"/>
      <c r="T40" s="145"/>
      <c r="U40" s="146"/>
      <c r="V40" s="67"/>
      <c r="W40" s="150"/>
      <c r="X40" s="151"/>
      <c r="Y40" s="152"/>
      <c r="Z40" s="2"/>
      <c r="AA40" s="59"/>
      <c r="AB40" s="60"/>
      <c r="AC40" s="60"/>
      <c r="AD40" s="60"/>
      <c r="AE40" s="60"/>
      <c r="AF40" s="60"/>
      <c r="AG40" s="60"/>
      <c r="AH40" s="60"/>
      <c r="AI40" s="59"/>
      <c r="AJ40" s="59"/>
      <c r="AK40" s="59"/>
      <c r="AL40" s="59"/>
      <c r="AM40" s="59"/>
      <c r="AN40" s="59"/>
      <c r="AO40" s="59"/>
    </row>
    <row r="41" spans="1:41">
      <c r="A41" s="2"/>
      <c r="B41" s="2"/>
      <c r="C41" s="153"/>
      <c r="D41" s="148"/>
      <c r="E41" s="154"/>
      <c r="F41" s="67"/>
      <c r="G41" s="183"/>
      <c r="H41" s="148"/>
      <c r="I41" s="184"/>
      <c r="J41" s="67"/>
      <c r="K41" s="188"/>
      <c r="L41" s="148"/>
      <c r="M41" s="189"/>
      <c r="N41" s="67"/>
      <c r="O41" s="178"/>
      <c r="P41" s="148"/>
      <c r="Q41" s="179"/>
      <c r="R41" s="67"/>
      <c r="S41" s="147"/>
      <c r="T41" s="148"/>
      <c r="U41" s="149"/>
      <c r="V41" s="67"/>
      <c r="W41" s="153"/>
      <c r="X41" s="148"/>
      <c r="Y41" s="154"/>
      <c r="Z41" s="2"/>
      <c r="AA41" s="59"/>
      <c r="AB41" s="60"/>
      <c r="AC41" s="60"/>
      <c r="AD41" s="60"/>
      <c r="AE41" s="60"/>
      <c r="AF41" s="60"/>
      <c r="AG41" s="60"/>
      <c r="AH41" s="60"/>
      <c r="AI41" s="59"/>
      <c r="AJ41" s="59"/>
      <c r="AK41" s="59"/>
      <c r="AL41" s="59"/>
      <c r="AM41" s="59"/>
      <c r="AN41" s="59"/>
      <c r="AO41" s="59"/>
    </row>
    <row r="42" spans="1:41">
      <c r="A42" s="2"/>
      <c r="B42" s="2"/>
      <c r="C42" s="134" t="s">
        <v>74</v>
      </c>
      <c r="D42" s="135"/>
      <c r="E42" s="136"/>
      <c r="F42" s="67"/>
      <c r="G42" s="168" t="s">
        <v>34</v>
      </c>
      <c r="H42" s="135"/>
      <c r="I42" s="169"/>
      <c r="J42" s="67"/>
      <c r="K42" s="161"/>
      <c r="L42" s="135"/>
      <c r="M42" s="162"/>
      <c r="N42" s="67"/>
      <c r="O42" s="163"/>
      <c r="P42" s="135"/>
      <c r="Q42" s="164"/>
      <c r="R42" s="67"/>
      <c r="S42" s="140"/>
      <c r="T42" s="135"/>
      <c r="U42" s="141"/>
      <c r="V42" s="67"/>
      <c r="W42" s="134"/>
      <c r="X42" s="135"/>
      <c r="Y42" s="136"/>
      <c r="Z42" s="2"/>
      <c r="AA42" s="59"/>
      <c r="AB42" s="60"/>
      <c r="AC42" s="60"/>
      <c r="AD42" s="60"/>
      <c r="AE42" s="60"/>
      <c r="AF42" s="60"/>
      <c r="AG42" s="60"/>
      <c r="AH42" s="60"/>
      <c r="AI42" s="59"/>
      <c r="AJ42" s="59"/>
      <c r="AK42" s="59"/>
      <c r="AL42" s="59"/>
      <c r="AM42" s="59"/>
      <c r="AN42" s="59"/>
      <c r="AO42" s="59"/>
    </row>
    <row r="43" spans="1:41">
      <c r="A43" s="2"/>
      <c r="B43" s="2"/>
      <c r="C43" s="134" t="s">
        <v>23</v>
      </c>
      <c r="D43" s="135"/>
      <c r="E43" s="136"/>
      <c r="F43" s="67"/>
      <c r="G43" s="168" t="s">
        <v>24</v>
      </c>
      <c r="H43" s="135"/>
      <c r="I43" s="169"/>
      <c r="J43" s="67"/>
      <c r="K43" s="161"/>
      <c r="L43" s="135"/>
      <c r="M43" s="162"/>
      <c r="N43" s="67"/>
      <c r="O43" s="163"/>
      <c r="P43" s="135"/>
      <c r="Q43" s="164"/>
      <c r="R43" s="67"/>
      <c r="S43" s="140"/>
      <c r="T43" s="135"/>
      <c r="U43" s="141"/>
      <c r="V43" s="67"/>
      <c r="W43" s="134"/>
      <c r="X43" s="135"/>
      <c r="Y43" s="136"/>
      <c r="Z43" s="2"/>
      <c r="AA43" s="59"/>
      <c r="AB43" s="60"/>
      <c r="AC43" s="60"/>
      <c r="AD43" s="60"/>
      <c r="AE43" s="60"/>
      <c r="AF43" s="60"/>
      <c r="AG43" s="60"/>
      <c r="AH43" s="60"/>
      <c r="AI43" s="59"/>
      <c r="AJ43" s="59"/>
      <c r="AK43" s="59"/>
      <c r="AL43" s="59"/>
      <c r="AM43" s="59"/>
      <c r="AN43" s="59"/>
      <c r="AO43" s="59"/>
    </row>
    <row r="44" spans="1:41">
      <c r="A44" s="2"/>
      <c r="B44" s="2"/>
      <c r="C44" s="134" t="s">
        <v>31</v>
      </c>
      <c r="D44" s="135"/>
      <c r="E44" s="136"/>
      <c r="F44" s="67"/>
      <c r="G44" s="168" t="s">
        <v>32</v>
      </c>
      <c r="H44" s="135"/>
      <c r="I44" s="169"/>
      <c r="J44" s="67"/>
      <c r="K44" s="161"/>
      <c r="L44" s="135"/>
      <c r="M44" s="162"/>
      <c r="N44" s="67"/>
      <c r="O44" s="163"/>
      <c r="P44" s="135"/>
      <c r="Q44" s="164"/>
      <c r="R44" s="67"/>
      <c r="S44" s="140"/>
      <c r="T44" s="135"/>
      <c r="U44" s="141"/>
      <c r="V44" s="67"/>
      <c r="W44" s="134"/>
      <c r="X44" s="135"/>
      <c r="Y44" s="136"/>
      <c r="Z44" s="2"/>
      <c r="AA44" s="59"/>
      <c r="AB44" s="60"/>
      <c r="AC44" s="60"/>
      <c r="AD44" s="60"/>
      <c r="AE44" s="60"/>
      <c r="AF44" s="60"/>
      <c r="AG44" s="60"/>
      <c r="AH44" s="60"/>
      <c r="AI44" s="59"/>
      <c r="AJ44" s="59"/>
      <c r="AK44" s="59"/>
      <c r="AL44" s="59"/>
      <c r="AM44" s="59"/>
      <c r="AN44" s="59"/>
      <c r="AO44" s="59"/>
    </row>
    <row r="45" spans="1:41">
      <c r="A45" s="2"/>
      <c r="B45" s="2"/>
      <c r="C45" s="134" t="s">
        <v>38</v>
      </c>
      <c r="D45" s="135"/>
      <c r="E45" s="136"/>
      <c r="F45" s="67"/>
      <c r="G45" s="168" t="s">
        <v>39</v>
      </c>
      <c r="H45" s="135"/>
      <c r="I45" s="169"/>
      <c r="J45" s="67"/>
      <c r="K45" s="161"/>
      <c r="L45" s="135"/>
      <c r="M45" s="162"/>
      <c r="N45" s="67"/>
      <c r="O45" s="163"/>
      <c r="P45" s="135"/>
      <c r="Q45" s="164"/>
      <c r="R45" s="67"/>
      <c r="S45" s="140"/>
      <c r="T45" s="135"/>
      <c r="U45" s="141"/>
      <c r="V45" s="67"/>
      <c r="W45" s="134"/>
      <c r="X45" s="135"/>
      <c r="Y45" s="136"/>
      <c r="Z45" s="2"/>
      <c r="AA45" s="59"/>
      <c r="AB45" s="60"/>
      <c r="AC45" s="60"/>
      <c r="AD45" s="60"/>
      <c r="AE45" s="60"/>
      <c r="AF45" s="60"/>
      <c r="AG45" s="60"/>
      <c r="AH45" s="60"/>
      <c r="AI45" s="59"/>
      <c r="AJ45" s="59"/>
      <c r="AK45" s="59"/>
      <c r="AL45" s="59"/>
      <c r="AM45" s="59"/>
      <c r="AN45" s="59"/>
      <c r="AO45" s="59"/>
    </row>
    <row r="46" spans="1:41">
      <c r="A46" s="2"/>
      <c r="B46" s="2"/>
      <c r="C46" s="134" t="s">
        <v>46</v>
      </c>
      <c r="D46" s="135"/>
      <c r="E46" s="136"/>
      <c r="F46" s="67"/>
      <c r="G46" s="168" t="s">
        <v>47</v>
      </c>
      <c r="H46" s="135"/>
      <c r="I46" s="169"/>
      <c r="J46" s="67"/>
      <c r="K46" s="161"/>
      <c r="L46" s="135"/>
      <c r="M46" s="162"/>
      <c r="N46" s="67"/>
      <c r="O46" s="163"/>
      <c r="P46" s="135"/>
      <c r="Q46" s="164"/>
      <c r="R46" s="67"/>
      <c r="S46" s="140"/>
      <c r="T46" s="135"/>
      <c r="U46" s="141"/>
      <c r="V46" s="67"/>
      <c r="W46" s="134"/>
      <c r="X46" s="135"/>
      <c r="Y46" s="136"/>
      <c r="Z46" s="2"/>
      <c r="AA46" s="59"/>
      <c r="AB46" s="60"/>
      <c r="AC46" s="60"/>
      <c r="AD46" s="60"/>
      <c r="AE46" s="60"/>
      <c r="AF46" s="60"/>
      <c r="AG46" s="60"/>
      <c r="AH46" s="60"/>
      <c r="AI46" s="59"/>
      <c r="AJ46" s="59"/>
      <c r="AK46" s="59"/>
      <c r="AL46" s="59"/>
      <c r="AM46" s="59"/>
      <c r="AN46" s="59"/>
      <c r="AO46" s="59"/>
    </row>
    <row r="47" spans="1:41">
      <c r="A47" s="2"/>
      <c r="B47" s="2"/>
      <c r="C47" s="134" t="s">
        <v>54</v>
      </c>
      <c r="D47" s="135"/>
      <c r="E47" s="136"/>
      <c r="F47" s="67"/>
      <c r="G47" s="168" t="s">
        <v>55</v>
      </c>
      <c r="H47" s="135"/>
      <c r="I47" s="169"/>
      <c r="J47" s="67"/>
      <c r="K47" s="161"/>
      <c r="L47" s="135"/>
      <c r="M47" s="162"/>
      <c r="N47" s="67"/>
      <c r="O47" s="163"/>
      <c r="P47" s="135"/>
      <c r="Q47" s="164"/>
      <c r="R47" s="67"/>
      <c r="S47" s="140"/>
      <c r="T47" s="135"/>
      <c r="U47" s="141"/>
      <c r="V47" s="67"/>
      <c r="W47" s="134"/>
      <c r="X47" s="135"/>
      <c r="Y47" s="136"/>
      <c r="Z47" s="2"/>
      <c r="AA47" s="59"/>
      <c r="AB47" s="60"/>
      <c r="AC47" s="60"/>
      <c r="AD47" s="60"/>
      <c r="AE47" s="60"/>
      <c r="AF47" s="60"/>
      <c r="AG47" s="60"/>
      <c r="AH47" s="60"/>
      <c r="AI47" s="59"/>
      <c r="AJ47" s="59"/>
      <c r="AK47" s="59"/>
      <c r="AL47" s="59"/>
      <c r="AM47" s="59"/>
      <c r="AN47" s="59"/>
      <c r="AO47" s="59"/>
    </row>
    <row r="48" spans="1:41">
      <c r="A48" s="2"/>
      <c r="B48" s="2"/>
      <c r="C48" s="134" t="s">
        <v>61</v>
      </c>
      <c r="D48" s="135"/>
      <c r="E48" s="136"/>
      <c r="F48" s="68"/>
      <c r="G48" s="168" t="s">
        <v>62</v>
      </c>
      <c r="H48" s="135"/>
      <c r="I48" s="169"/>
      <c r="J48" s="68"/>
      <c r="K48" s="161"/>
      <c r="L48" s="135"/>
      <c r="M48" s="162"/>
      <c r="N48" s="68"/>
      <c r="O48" s="163"/>
      <c r="P48" s="135"/>
      <c r="Q48" s="164"/>
      <c r="R48" s="68"/>
      <c r="S48" s="140"/>
      <c r="T48" s="135"/>
      <c r="U48" s="141"/>
      <c r="V48" s="68"/>
      <c r="W48" s="134"/>
      <c r="X48" s="135"/>
      <c r="Y48" s="136"/>
      <c r="Z48" s="2"/>
      <c r="AA48" s="59"/>
      <c r="AB48" s="60"/>
      <c r="AC48" s="60"/>
      <c r="AD48" s="60"/>
      <c r="AE48" s="60"/>
      <c r="AF48" s="60"/>
      <c r="AG48" s="60"/>
      <c r="AH48" s="60"/>
      <c r="AI48" s="59"/>
      <c r="AJ48" s="59"/>
      <c r="AK48" s="59"/>
      <c r="AL48" s="59"/>
      <c r="AM48" s="59"/>
      <c r="AN48" s="59"/>
      <c r="AO48" s="59"/>
    </row>
    <row r="49" spans="1:41">
      <c r="A49" s="2"/>
      <c r="B49" s="2"/>
      <c r="C49" s="134" t="s">
        <v>67</v>
      </c>
      <c r="D49" s="135"/>
      <c r="E49" s="136"/>
      <c r="F49" s="68"/>
      <c r="G49" s="168"/>
      <c r="H49" s="135"/>
      <c r="I49" s="169"/>
      <c r="J49" s="68"/>
      <c r="K49" s="161"/>
      <c r="L49" s="135"/>
      <c r="M49" s="162"/>
      <c r="N49" s="68"/>
      <c r="O49" s="163"/>
      <c r="P49" s="135"/>
      <c r="Q49" s="164"/>
      <c r="R49" s="68"/>
      <c r="S49" s="140"/>
      <c r="T49" s="135"/>
      <c r="U49" s="141"/>
      <c r="V49" s="68"/>
      <c r="W49" s="134"/>
      <c r="X49" s="135"/>
      <c r="Y49" s="136"/>
      <c r="Z49" s="2"/>
      <c r="AA49" s="59"/>
      <c r="AB49" s="60"/>
      <c r="AC49" s="60"/>
      <c r="AD49" s="60"/>
      <c r="AE49" s="60"/>
      <c r="AF49" s="60"/>
      <c r="AG49" s="60"/>
      <c r="AH49" s="60"/>
      <c r="AI49" s="59"/>
      <c r="AJ49" s="59"/>
      <c r="AK49" s="59"/>
      <c r="AL49" s="59"/>
      <c r="AM49" s="59"/>
      <c r="AN49" s="59"/>
      <c r="AO49" s="59"/>
    </row>
    <row r="50" spans="1:41">
      <c r="A50" s="2"/>
      <c r="B50" s="2"/>
      <c r="C50" s="134"/>
      <c r="D50" s="135"/>
      <c r="E50" s="136"/>
      <c r="F50" s="68"/>
      <c r="G50" s="168"/>
      <c r="H50" s="135"/>
      <c r="I50" s="169"/>
      <c r="J50" s="68"/>
      <c r="K50" s="161"/>
      <c r="L50" s="135"/>
      <c r="M50" s="162"/>
      <c r="N50" s="68"/>
      <c r="O50" s="163"/>
      <c r="P50" s="135"/>
      <c r="Q50" s="164"/>
      <c r="R50" s="68"/>
      <c r="S50" s="140"/>
      <c r="T50" s="135"/>
      <c r="U50" s="141"/>
      <c r="V50" s="68"/>
      <c r="W50" s="134"/>
      <c r="X50" s="135"/>
      <c r="Y50" s="136"/>
      <c r="Z50" s="2"/>
      <c r="AA50" s="59"/>
      <c r="AB50" s="60"/>
      <c r="AC50" s="60"/>
      <c r="AD50" s="60"/>
      <c r="AE50" s="60"/>
      <c r="AF50" s="60"/>
      <c r="AG50" s="60"/>
      <c r="AH50" s="60"/>
      <c r="AI50" s="59"/>
      <c r="AJ50" s="59"/>
      <c r="AK50" s="59"/>
      <c r="AL50" s="59"/>
      <c r="AM50" s="59"/>
      <c r="AN50" s="59"/>
      <c r="AO50" s="59"/>
    </row>
    <row r="51" spans="1:41">
      <c r="A51" s="2"/>
      <c r="B51" s="2"/>
      <c r="C51" s="134"/>
      <c r="D51" s="135"/>
      <c r="E51" s="136"/>
      <c r="F51" s="68"/>
      <c r="G51" s="168"/>
      <c r="H51" s="135"/>
      <c r="I51" s="169"/>
      <c r="J51" s="68"/>
      <c r="K51" s="161"/>
      <c r="L51" s="135"/>
      <c r="M51" s="162"/>
      <c r="N51" s="68"/>
      <c r="O51" s="163"/>
      <c r="P51" s="135"/>
      <c r="Q51" s="164"/>
      <c r="R51" s="68"/>
      <c r="S51" s="140"/>
      <c r="T51" s="135"/>
      <c r="U51" s="141"/>
      <c r="V51" s="68"/>
      <c r="W51" s="134"/>
      <c r="X51" s="135"/>
      <c r="Y51" s="136"/>
      <c r="Z51" s="2"/>
      <c r="AA51" s="59"/>
      <c r="AB51" s="60"/>
      <c r="AC51" s="60"/>
      <c r="AD51" s="60"/>
      <c r="AE51" s="60"/>
      <c r="AF51" s="60"/>
      <c r="AG51" s="60"/>
      <c r="AH51" s="60"/>
      <c r="AI51" s="59"/>
      <c r="AJ51" s="59"/>
      <c r="AK51" s="59"/>
      <c r="AL51" s="59"/>
      <c r="AM51" s="59"/>
      <c r="AN51" s="59"/>
      <c r="AO51" s="59"/>
    </row>
    <row r="52" spans="1:41">
      <c r="A52" s="2"/>
      <c r="B52" s="2"/>
      <c r="C52" s="134"/>
      <c r="D52" s="135"/>
      <c r="E52" s="136"/>
      <c r="F52" s="68"/>
      <c r="G52" s="168"/>
      <c r="H52" s="135"/>
      <c r="I52" s="169"/>
      <c r="J52" s="68"/>
      <c r="K52" s="161"/>
      <c r="L52" s="135"/>
      <c r="M52" s="162"/>
      <c r="N52" s="68"/>
      <c r="O52" s="163"/>
      <c r="P52" s="135"/>
      <c r="Q52" s="164"/>
      <c r="R52" s="68"/>
      <c r="S52" s="140"/>
      <c r="T52" s="135"/>
      <c r="U52" s="141"/>
      <c r="V52" s="68"/>
      <c r="W52" s="134"/>
      <c r="X52" s="135"/>
      <c r="Y52" s="136"/>
      <c r="Z52" s="2"/>
      <c r="AA52" s="59"/>
      <c r="AB52" s="60"/>
      <c r="AC52" s="60"/>
      <c r="AD52" s="60"/>
      <c r="AE52" s="60"/>
      <c r="AF52" s="60"/>
      <c r="AG52" s="60"/>
      <c r="AH52" s="60"/>
      <c r="AI52" s="59"/>
      <c r="AJ52" s="59"/>
      <c r="AK52" s="59"/>
      <c r="AL52" s="59"/>
      <c r="AM52" s="59"/>
      <c r="AN52" s="59"/>
      <c r="AO52" s="59"/>
    </row>
    <row r="53" spans="1:41">
      <c r="A53" s="2"/>
      <c r="B53" s="2"/>
      <c r="C53" s="134"/>
      <c r="D53" s="135"/>
      <c r="E53" s="136"/>
      <c r="F53" s="68"/>
      <c r="G53" s="168"/>
      <c r="H53" s="135"/>
      <c r="I53" s="169"/>
      <c r="J53" s="68"/>
      <c r="K53" s="161"/>
      <c r="L53" s="135"/>
      <c r="M53" s="162"/>
      <c r="N53" s="68"/>
      <c r="O53" s="163"/>
      <c r="P53" s="135"/>
      <c r="Q53" s="164"/>
      <c r="R53" s="68"/>
      <c r="S53" s="140"/>
      <c r="T53" s="135"/>
      <c r="U53" s="141"/>
      <c r="V53" s="68"/>
      <c r="W53" s="134"/>
      <c r="X53" s="135"/>
      <c r="Y53" s="136"/>
      <c r="Z53" s="2"/>
      <c r="AA53" s="59"/>
      <c r="AB53" s="60"/>
      <c r="AC53" s="60"/>
      <c r="AD53" s="60"/>
      <c r="AE53" s="60"/>
      <c r="AF53" s="60"/>
      <c r="AG53" s="60"/>
      <c r="AH53" s="60"/>
      <c r="AI53" s="59"/>
      <c r="AJ53" s="59"/>
      <c r="AK53" s="59"/>
      <c r="AL53" s="59"/>
      <c r="AM53" s="59"/>
      <c r="AN53" s="59"/>
      <c r="AO53" s="59"/>
    </row>
    <row r="54" spans="1:41">
      <c r="A54" s="2"/>
      <c r="B54" s="2"/>
      <c r="C54" s="134"/>
      <c r="D54" s="135"/>
      <c r="E54" s="136"/>
      <c r="F54" s="68"/>
      <c r="G54" s="168"/>
      <c r="H54" s="135"/>
      <c r="I54" s="169"/>
      <c r="J54" s="68"/>
      <c r="K54" s="161"/>
      <c r="L54" s="135"/>
      <c r="M54" s="162"/>
      <c r="N54" s="68"/>
      <c r="O54" s="163"/>
      <c r="P54" s="135"/>
      <c r="Q54" s="164"/>
      <c r="R54" s="68"/>
      <c r="S54" s="140"/>
      <c r="T54" s="135"/>
      <c r="U54" s="141"/>
      <c r="V54" s="68"/>
      <c r="W54" s="134"/>
      <c r="X54" s="135"/>
      <c r="Y54" s="136"/>
      <c r="Z54" s="2"/>
      <c r="AA54" s="59"/>
      <c r="AB54" s="60"/>
      <c r="AC54" s="60"/>
      <c r="AD54" s="60"/>
      <c r="AE54" s="60"/>
      <c r="AF54" s="60"/>
      <c r="AG54" s="60"/>
      <c r="AH54" s="60"/>
      <c r="AI54" s="59"/>
      <c r="AJ54" s="59"/>
      <c r="AK54" s="59"/>
      <c r="AL54" s="59"/>
      <c r="AM54" s="59"/>
      <c r="AN54" s="59"/>
      <c r="AO54" s="59"/>
    </row>
    <row r="55" spans="1:41">
      <c r="A55" s="2"/>
      <c r="B55" s="2"/>
      <c r="C55" s="134"/>
      <c r="D55" s="135"/>
      <c r="E55" s="136"/>
      <c r="F55" s="68"/>
      <c r="G55" s="168"/>
      <c r="H55" s="135"/>
      <c r="I55" s="169"/>
      <c r="J55" s="68"/>
      <c r="K55" s="161"/>
      <c r="L55" s="135"/>
      <c r="M55" s="162"/>
      <c r="N55" s="68"/>
      <c r="O55" s="163"/>
      <c r="P55" s="135"/>
      <c r="Q55" s="164"/>
      <c r="R55" s="68"/>
      <c r="S55" s="140"/>
      <c r="T55" s="135"/>
      <c r="U55" s="141"/>
      <c r="V55" s="68"/>
      <c r="W55" s="134"/>
      <c r="X55" s="135"/>
      <c r="Y55" s="136"/>
      <c r="Z55" s="2"/>
      <c r="AA55" s="59"/>
      <c r="AB55" s="60"/>
      <c r="AC55" s="60"/>
      <c r="AD55" s="60"/>
      <c r="AE55" s="60"/>
      <c r="AF55" s="60"/>
      <c r="AG55" s="60"/>
      <c r="AH55" s="60"/>
      <c r="AI55" s="59"/>
      <c r="AJ55" s="59"/>
      <c r="AK55" s="59"/>
      <c r="AL55" s="59"/>
      <c r="AM55" s="59"/>
      <c r="AN55" s="59"/>
      <c r="AO55" s="59"/>
    </row>
    <row r="56" spans="1:41">
      <c r="A56" s="2"/>
      <c r="B56" s="2"/>
      <c r="C56" s="134"/>
      <c r="D56" s="135"/>
      <c r="E56" s="136"/>
      <c r="F56" s="68"/>
      <c r="G56" s="168"/>
      <c r="H56" s="135"/>
      <c r="I56" s="169"/>
      <c r="J56" s="68"/>
      <c r="K56" s="161"/>
      <c r="L56" s="135"/>
      <c r="M56" s="162"/>
      <c r="N56" s="68"/>
      <c r="O56" s="163"/>
      <c r="P56" s="135"/>
      <c r="Q56" s="164"/>
      <c r="R56" s="68"/>
      <c r="S56" s="140"/>
      <c r="T56" s="135"/>
      <c r="U56" s="141"/>
      <c r="V56" s="68"/>
      <c r="W56" s="134"/>
      <c r="X56" s="135"/>
      <c r="Y56" s="136"/>
      <c r="Z56" s="2"/>
      <c r="AA56" s="59"/>
      <c r="AB56" s="60"/>
      <c r="AC56" s="60"/>
      <c r="AD56" s="60"/>
      <c r="AE56" s="60"/>
      <c r="AF56" s="60"/>
      <c r="AG56" s="60"/>
      <c r="AH56" s="60"/>
      <c r="AI56" s="59"/>
      <c r="AJ56" s="59"/>
      <c r="AK56" s="59"/>
      <c r="AL56" s="59"/>
      <c r="AM56" s="59"/>
      <c r="AN56" s="59"/>
      <c r="AO56" s="59"/>
    </row>
    <row r="57" spans="1:41">
      <c r="A57" s="2"/>
      <c r="B57" s="2"/>
      <c r="C57" s="134"/>
      <c r="D57" s="135"/>
      <c r="E57" s="136"/>
      <c r="F57" s="68"/>
      <c r="G57" s="168"/>
      <c r="H57" s="135"/>
      <c r="I57" s="169"/>
      <c r="J57" s="68"/>
      <c r="K57" s="161"/>
      <c r="L57" s="135"/>
      <c r="M57" s="162"/>
      <c r="N57" s="68"/>
      <c r="O57" s="163"/>
      <c r="P57" s="135"/>
      <c r="Q57" s="164"/>
      <c r="R57" s="68"/>
      <c r="S57" s="140"/>
      <c r="T57" s="135"/>
      <c r="U57" s="141"/>
      <c r="V57" s="68"/>
      <c r="W57" s="134"/>
      <c r="X57" s="135"/>
      <c r="Y57" s="136"/>
      <c r="Z57" s="2"/>
      <c r="AA57" s="59"/>
      <c r="AB57" s="60"/>
      <c r="AC57" s="60"/>
      <c r="AD57" s="60"/>
      <c r="AE57" s="60"/>
      <c r="AF57" s="60"/>
      <c r="AG57" s="60"/>
      <c r="AH57" s="60"/>
      <c r="AI57" s="59"/>
      <c r="AJ57" s="59"/>
      <c r="AK57" s="59"/>
      <c r="AL57" s="59"/>
      <c r="AM57" s="59"/>
      <c r="AN57" s="59"/>
      <c r="AO57" s="59"/>
    </row>
    <row r="58" spans="1:41">
      <c r="A58" s="2"/>
      <c r="B58" s="2"/>
      <c r="C58" s="134"/>
      <c r="D58" s="135"/>
      <c r="E58" s="136"/>
      <c r="F58" s="68"/>
      <c r="G58" s="168"/>
      <c r="H58" s="135"/>
      <c r="I58" s="169"/>
      <c r="J58" s="68"/>
      <c r="K58" s="161"/>
      <c r="L58" s="135"/>
      <c r="M58" s="162"/>
      <c r="N58" s="68"/>
      <c r="O58" s="163"/>
      <c r="P58" s="135"/>
      <c r="Q58" s="164"/>
      <c r="R58" s="68"/>
      <c r="S58" s="140"/>
      <c r="T58" s="135"/>
      <c r="U58" s="141"/>
      <c r="V58" s="68"/>
      <c r="W58" s="134"/>
      <c r="X58" s="135"/>
      <c r="Y58" s="136"/>
      <c r="Z58" s="2"/>
      <c r="AA58" s="59"/>
      <c r="AB58" s="60"/>
      <c r="AC58" s="60"/>
      <c r="AD58" s="60"/>
      <c r="AE58" s="60"/>
      <c r="AF58" s="60"/>
      <c r="AG58" s="60"/>
      <c r="AH58" s="60"/>
      <c r="AI58" s="59"/>
      <c r="AJ58" s="59"/>
      <c r="AK58" s="59"/>
      <c r="AL58" s="59"/>
      <c r="AM58" s="59"/>
      <c r="AN58" s="59"/>
      <c r="AO58" s="59"/>
    </row>
    <row r="59" spans="1:41">
      <c r="A59" s="2"/>
      <c r="B59" s="2"/>
      <c r="C59" s="134"/>
      <c r="D59" s="135"/>
      <c r="E59" s="136"/>
      <c r="F59" s="68"/>
      <c r="G59" s="168"/>
      <c r="H59" s="135"/>
      <c r="I59" s="169"/>
      <c r="J59" s="68"/>
      <c r="K59" s="161"/>
      <c r="L59" s="135"/>
      <c r="M59" s="162"/>
      <c r="N59" s="68"/>
      <c r="O59" s="163"/>
      <c r="P59" s="135"/>
      <c r="Q59" s="164"/>
      <c r="R59" s="68"/>
      <c r="S59" s="140"/>
      <c r="T59" s="135"/>
      <c r="U59" s="141"/>
      <c r="V59" s="68"/>
      <c r="W59" s="134"/>
      <c r="X59" s="135"/>
      <c r="Y59" s="136"/>
      <c r="Z59" s="2"/>
      <c r="AA59" s="59"/>
      <c r="AB59" s="60"/>
      <c r="AC59" s="60"/>
      <c r="AD59" s="60"/>
      <c r="AE59" s="60"/>
      <c r="AF59" s="60"/>
      <c r="AG59" s="60"/>
      <c r="AH59" s="60"/>
      <c r="AI59" s="59"/>
      <c r="AJ59" s="59"/>
      <c r="AK59" s="59"/>
      <c r="AL59" s="59"/>
      <c r="AM59" s="59"/>
      <c r="AN59" s="59"/>
      <c r="AO59" s="59"/>
    </row>
    <row r="60" spans="1:41">
      <c r="A60" s="2"/>
      <c r="B60" s="2"/>
      <c r="C60" s="134"/>
      <c r="D60" s="135"/>
      <c r="E60" s="136"/>
      <c r="F60" s="68"/>
      <c r="G60" s="168"/>
      <c r="H60" s="135"/>
      <c r="I60" s="169"/>
      <c r="J60" s="68"/>
      <c r="K60" s="161"/>
      <c r="L60" s="135"/>
      <c r="M60" s="162"/>
      <c r="N60" s="68"/>
      <c r="O60" s="163"/>
      <c r="P60" s="135"/>
      <c r="Q60" s="164"/>
      <c r="R60" s="68"/>
      <c r="S60" s="140"/>
      <c r="T60" s="135"/>
      <c r="U60" s="141"/>
      <c r="V60" s="68"/>
      <c r="W60" s="134"/>
      <c r="X60" s="135"/>
      <c r="Y60" s="136"/>
      <c r="Z60" s="2"/>
      <c r="AA60" s="59"/>
      <c r="AB60" s="60"/>
      <c r="AC60" s="60"/>
      <c r="AD60" s="60"/>
      <c r="AE60" s="60"/>
      <c r="AF60" s="60"/>
      <c r="AG60" s="60"/>
      <c r="AH60" s="60"/>
      <c r="AI60" s="59"/>
      <c r="AJ60" s="59"/>
      <c r="AK60" s="59"/>
      <c r="AL60" s="59"/>
      <c r="AM60" s="59"/>
      <c r="AN60" s="59"/>
      <c r="AO60" s="59"/>
    </row>
    <row r="61" spans="1:41">
      <c r="A61" s="2"/>
      <c r="B61" s="2"/>
      <c r="C61" s="134"/>
      <c r="D61" s="135"/>
      <c r="E61" s="136"/>
      <c r="F61" s="68"/>
      <c r="G61" s="168"/>
      <c r="H61" s="135"/>
      <c r="I61" s="169"/>
      <c r="J61" s="68"/>
      <c r="K61" s="161"/>
      <c r="L61" s="135"/>
      <c r="M61" s="162"/>
      <c r="N61" s="68"/>
      <c r="O61" s="163"/>
      <c r="P61" s="135"/>
      <c r="Q61" s="164"/>
      <c r="R61" s="68"/>
      <c r="S61" s="140"/>
      <c r="T61" s="135"/>
      <c r="U61" s="141"/>
      <c r="V61" s="68"/>
      <c r="W61" s="134"/>
      <c r="X61" s="135"/>
      <c r="Y61" s="136"/>
      <c r="Z61" s="2"/>
      <c r="AA61" s="59"/>
      <c r="AB61" s="60"/>
      <c r="AC61" s="60"/>
      <c r="AD61" s="60"/>
      <c r="AE61" s="60"/>
      <c r="AF61" s="60"/>
      <c r="AG61" s="60"/>
      <c r="AH61" s="60"/>
      <c r="AI61" s="59"/>
      <c r="AJ61" s="59"/>
      <c r="AK61" s="59"/>
      <c r="AL61" s="59"/>
      <c r="AM61" s="59"/>
      <c r="AN61" s="59"/>
      <c r="AO61" s="59"/>
    </row>
    <row r="62" spans="1:41">
      <c r="A62" s="2"/>
      <c r="B62" s="2"/>
      <c r="C62" s="134"/>
      <c r="D62" s="135"/>
      <c r="E62" s="136"/>
      <c r="F62" s="68"/>
      <c r="G62" s="168"/>
      <c r="H62" s="135"/>
      <c r="I62" s="169"/>
      <c r="J62" s="68"/>
      <c r="K62" s="161"/>
      <c r="L62" s="135"/>
      <c r="M62" s="162"/>
      <c r="N62" s="68"/>
      <c r="O62" s="163"/>
      <c r="P62" s="135"/>
      <c r="Q62" s="164"/>
      <c r="R62" s="68"/>
      <c r="S62" s="140"/>
      <c r="T62" s="135"/>
      <c r="U62" s="141"/>
      <c r="V62" s="68"/>
      <c r="W62" s="134"/>
      <c r="X62" s="135"/>
      <c r="Y62" s="136"/>
      <c r="Z62" s="2"/>
      <c r="AA62" s="59"/>
      <c r="AB62" s="60"/>
      <c r="AC62" s="60"/>
      <c r="AD62" s="60"/>
      <c r="AE62" s="60"/>
      <c r="AF62" s="60"/>
      <c r="AG62" s="60"/>
      <c r="AH62" s="60"/>
      <c r="AI62" s="59"/>
      <c r="AJ62" s="59"/>
      <c r="AK62" s="59"/>
      <c r="AL62" s="59"/>
      <c r="AM62" s="59"/>
      <c r="AN62" s="59"/>
      <c r="AO62" s="59"/>
    </row>
    <row r="63" spans="1:41">
      <c r="A63" s="2"/>
      <c r="B63" s="2"/>
      <c r="C63" s="134"/>
      <c r="D63" s="135"/>
      <c r="E63" s="136"/>
      <c r="F63" s="68"/>
      <c r="G63" s="168"/>
      <c r="H63" s="135"/>
      <c r="I63" s="169"/>
      <c r="J63" s="68"/>
      <c r="K63" s="161"/>
      <c r="L63" s="135"/>
      <c r="M63" s="162"/>
      <c r="N63" s="68"/>
      <c r="O63" s="163"/>
      <c r="P63" s="135"/>
      <c r="Q63" s="164"/>
      <c r="R63" s="68"/>
      <c r="S63" s="140"/>
      <c r="T63" s="135"/>
      <c r="U63" s="141"/>
      <c r="V63" s="68"/>
      <c r="W63" s="134"/>
      <c r="X63" s="135"/>
      <c r="Y63" s="136"/>
      <c r="Z63" s="2"/>
      <c r="AA63" s="59"/>
      <c r="AB63" s="60"/>
      <c r="AC63" s="60"/>
      <c r="AD63" s="60"/>
      <c r="AE63" s="60"/>
      <c r="AF63" s="60"/>
      <c r="AG63" s="60"/>
      <c r="AH63" s="60"/>
      <c r="AI63" s="59"/>
      <c r="AJ63" s="59"/>
      <c r="AK63" s="59"/>
      <c r="AL63" s="59"/>
      <c r="AM63" s="59"/>
      <c r="AN63" s="59"/>
      <c r="AO63" s="59"/>
    </row>
    <row r="64" spans="1:41">
      <c r="A64" s="2"/>
      <c r="B64" s="2"/>
      <c r="C64" s="134"/>
      <c r="D64" s="135"/>
      <c r="E64" s="136"/>
      <c r="F64" s="68"/>
      <c r="G64" s="168"/>
      <c r="H64" s="135"/>
      <c r="I64" s="169"/>
      <c r="J64" s="68"/>
      <c r="K64" s="161"/>
      <c r="L64" s="135"/>
      <c r="M64" s="162"/>
      <c r="N64" s="68"/>
      <c r="O64" s="163"/>
      <c r="P64" s="135"/>
      <c r="Q64" s="164"/>
      <c r="R64" s="68"/>
      <c r="S64" s="140"/>
      <c r="T64" s="135"/>
      <c r="U64" s="141"/>
      <c r="V64" s="68"/>
      <c r="W64" s="134"/>
      <c r="X64" s="135"/>
      <c r="Y64" s="136"/>
      <c r="Z64" s="2"/>
      <c r="AA64" s="59"/>
      <c r="AB64" s="60"/>
      <c r="AC64" s="60"/>
      <c r="AD64" s="60"/>
      <c r="AE64" s="60"/>
      <c r="AF64" s="60"/>
      <c r="AG64" s="60"/>
      <c r="AH64" s="60"/>
      <c r="AI64" s="59"/>
      <c r="AJ64" s="59"/>
      <c r="AK64" s="59"/>
      <c r="AL64" s="59"/>
      <c r="AM64" s="59"/>
      <c r="AN64" s="59"/>
      <c r="AO64" s="59"/>
    </row>
    <row r="65" spans="1:41">
      <c r="A65" s="2"/>
      <c r="B65" s="2"/>
      <c r="C65" s="134"/>
      <c r="D65" s="135"/>
      <c r="E65" s="136"/>
      <c r="F65" s="68"/>
      <c r="G65" s="168"/>
      <c r="H65" s="135"/>
      <c r="I65" s="169"/>
      <c r="J65" s="68"/>
      <c r="K65" s="161"/>
      <c r="L65" s="135"/>
      <c r="M65" s="162"/>
      <c r="N65" s="68"/>
      <c r="O65" s="163"/>
      <c r="P65" s="135"/>
      <c r="Q65" s="164"/>
      <c r="R65" s="68"/>
      <c r="S65" s="140"/>
      <c r="T65" s="135"/>
      <c r="U65" s="141"/>
      <c r="V65" s="68"/>
      <c r="W65" s="134"/>
      <c r="X65" s="135"/>
      <c r="Y65" s="136"/>
      <c r="Z65" s="2"/>
      <c r="AA65" s="59"/>
      <c r="AB65" s="60"/>
      <c r="AC65" s="60"/>
      <c r="AD65" s="60"/>
      <c r="AE65" s="60"/>
      <c r="AF65" s="60"/>
      <c r="AG65" s="60"/>
      <c r="AH65" s="60"/>
      <c r="AI65" s="59"/>
      <c r="AJ65" s="59"/>
      <c r="AK65" s="59"/>
      <c r="AL65" s="59"/>
      <c r="AM65" s="59"/>
      <c r="AN65" s="59"/>
      <c r="AO65" s="59"/>
    </row>
    <row r="66" spans="1:41">
      <c r="A66" s="2"/>
      <c r="B66" s="2"/>
      <c r="C66" s="134"/>
      <c r="D66" s="135"/>
      <c r="E66" s="136"/>
      <c r="F66" s="68"/>
      <c r="G66" s="168"/>
      <c r="H66" s="135"/>
      <c r="I66" s="169"/>
      <c r="J66" s="68"/>
      <c r="K66" s="161"/>
      <c r="L66" s="135"/>
      <c r="M66" s="162"/>
      <c r="N66" s="68"/>
      <c r="O66" s="163"/>
      <c r="P66" s="135"/>
      <c r="Q66" s="164"/>
      <c r="R66" s="68"/>
      <c r="S66" s="140"/>
      <c r="T66" s="135"/>
      <c r="U66" s="141"/>
      <c r="V66" s="68"/>
      <c r="W66" s="134"/>
      <c r="X66" s="135"/>
      <c r="Y66" s="136"/>
      <c r="Z66" s="2"/>
      <c r="AA66" s="59"/>
      <c r="AB66" s="60"/>
      <c r="AC66" s="60"/>
      <c r="AD66" s="60"/>
      <c r="AE66" s="60"/>
      <c r="AF66" s="60"/>
      <c r="AG66" s="60"/>
      <c r="AH66" s="60"/>
      <c r="AI66" s="59"/>
      <c r="AJ66" s="59"/>
      <c r="AK66" s="59"/>
      <c r="AL66" s="59"/>
      <c r="AM66" s="59"/>
      <c r="AN66" s="59"/>
      <c r="AO66" s="59"/>
    </row>
    <row r="67" spans="1:41">
      <c r="A67" s="2"/>
      <c r="B67" s="2"/>
      <c r="C67" s="134"/>
      <c r="D67" s="135"/>
      <c r="E67" s="136"/>
      <c r="F67" s="68"/>
      <c r="G67" s="168"/>
      <c r="H67" s="135"/>
      <c r="I67" s="169"/>
      <c r="J67" s="68"/>
      <c r="K67" s="161"/>
      <c r="L67" s="135"/>
      <c r="M67" s="162"/>
      <c r="N67" s="68"/>
      <c r="O67" s="163"/>
      <c r="P67" s="135"/>
      <c r="Q67" s="164"/>
      <c r="R67" s="68"/>
      <c r="S67" s="140"/>
      <c r="T67" s="135"/>
      <c r="U67" s="141"/>
      <c r="V67" s="68"/>
      <c r="W67" s="134"/>
      <c r="X67" s="135"/>
      <c r="Y67" s="136"/>
      <c r="Z67" s="2"/>
      <c r="AA67" s="59"/>
      <c r="AB67" s="60"/>
      <c r="AC67" s="60"/>
      <c r="AD67" s="60"/>
      <c r="AE67" s="60"/>
      <c r="AF67" s="60"/>
      <c r="AG67" s="60"/>
      <c r="AH67" s="60"/>
      <c r="AI67" s="59"/>
      <c r="AJ67" s="59"/>
      <c r="AK67" s="59"/>
      <c r="AL67" s="59"/>
      <c r="AM67" s="59"/>
      <c r="AN67" s="59"/>
      <c r="AO67" s="59"/>
    </row>
    <row r="68" spans="1:41">
      <c r="A68" s="2"/>
      <c r="B68" s="2"/>
      <c r="C68" s="134"/>
      <c r="D68" s="135"/>
      <c r="E68" s="136"/>
      <c r="F68" s="68"/>
      <c r="G68" s="168"/>
      <c r="H68" s="135"/>
      <c r="I68" s="169"/>
      <c r="J68" s="68"/>
      <c r="K68" s="161"/>
      <c r="L68" s="135"/>
      <c r="M68" s="162"/>
      <c r="N68" s="68"/>
      <c r="O68" s="163"/>
      <c r="P68" s="135"/>
      <c r="Q68" s="164"/>
      <c r="R68" s="68"/>
      <c r="S68" s="140"/>
      <c r="T68" s="135"/>
      <c r="U68" s="141"/>
      <c r="V68" s="68"/>
      <c r="W68" s="134"/>
      <c r="X68" s="135"/>
      <c r="Y68" s="136"/>
      <c r="Z68" s="2"/>
      <c r="AA68" s="59"/>
      <c r="AB68" s="60"/>
      <c r="AC68" s="60"/>
      <c r="AD68" s="60"/>
      <c r="AE68" s="60"/>
      <c r="AF68" s="60"/>
      <c r="AG68" s="60"/>
      <c r="AH68" s="60"/>
      <c r="AI68" s="59"/>
      <c r="AJ68" s="59"/>
      <c r="AK68" s="59"/>
      <c r="AL68" s="59"/>
      <c r="AM68" s="59"/>
      <c r="AN68" s="59"/>
      <c r="AO68" s="59"/>
    </row>
    <row r="69" spans="1:41">
      <c r="A69" s="2"/>
      <c r="B69" s="2"/>
      <c r="C69" s="134"/>
      <c r="D69" s="135"/>
      <c r="E69" s="136"/>
      <c r="F69" s="68"/>
      <c r="G69" s="168"/>
      <c r="H69" s="135"/>
      <c r="I69" s="169"/>
      <c r="J69" s="68"/>
      <c r="K69" s="161"/>
      <c r="L69" s="135"/>
      <c r="M69" s="162"/>
      <c r="N69" s="68"/>
      <c r="O69" s="163"/>
      <c r="P69" s="135"/>
      <c r="Q69" s="164"/>
      <c r="R69" s="68"/>
      <c r="S69" s="140"/>
      <c r="T69" s="135"/>
      <c r="U69" s="141"/>
      <c r="V69" s="68"/>
      <c r="W69" s="134"/>
      <c r="X69" s="135"/>
      <c r="Y69" s="136"/>
      <c r="Z69" s="2"/>
      <c r="AA69" s="59"/>
      <c r="AB69" s="60"/>
      <c r="AC69" s="60"/>
      <c r="AD69" s="60"/>
      <c r="AE69" s="60"/>
      <c r="AF69" s="60"/>
      <c r="AG69" s="60"/>
      <c r="AH69" s="60"/>
      <c r="AI69" s="59"/>
      <c r="AJ69" s="59"/>
      <c r="AK69" s="59"/>
      <c r="AL69" s="59"/>
      <c r="AM69" s="59"/>
      <c r="AN69" s="59"/>
      <c r="AO69" s="59"/>
    </row>
    <row r="70" spans="1:41">
      <c r="A70" s="2"/>
      <c r="B70" s="2"/>
      <c r="C70" s="134"/>
      <c r="D70" s="135"/>
      <c r="E70" s="136"/>
      <c r="F70" s="68"/>
      <c r="G70" s="168"/>
      <c r="H70" s="135"/>
      <c r="I70" s="169"/>
      <c r="J70" s="68"/>
      <c r="K70" s="161"/>
      <c r="L70" s="135"/>
      <c r="M70" s="162"/>
      <c r="N70" s="68"/>
      <c r="O70" s="163"/>
      <c r="P70" s="135"/>
      <c r="Q70" s="164"/>
      <c r="R70" s="68"/>
      <c r="S70" s="140"/>
      <c r="T70" s="135"/>
      <c r="U70" s="141"/>
      <c r="V70" s="68"/>
      <c r="W70" s="134"/>
      <c r="X70" s="135"/>
      <c r="Y70" s="136"/>
      <c r="Z70" s="2"/>
      <c r="AA70" s="59"/>
      <c r="AB70" s="60"/>
      <c r="AC70" s="60"/>
      <c r="AD70" s="60"/>
      <c r="AE70" s="60"/>
      <c r="AF70" s="60"/>
      <c r="AG70" s="60"/>
      <c r="AH70" s="60"/>
      <c r="AI70" s="59"/>
      <c r="AJ70" s="59"/>
      <c r="AK70" s="59"/>
      <c r="AL70" s="59"/>
      <c r="AM70" s="59"/>
      <c r="AN70" s="59"/>
      <c r="AO70" s="59"/>
    </row>
    <row r="71" spans="1:41">
      <c r="A71" s="2"/>
      <c r="B71" s="2"/>
      <c r="C71" s="137"/>
      <c r="D71" s="138"/>
      <c r="E71" s="139"/>
      <c r="F71" s="68"/>
      <c r="G71" s="170"/>
      <c r="H71" s="171"/>
      <c r="I71" s="172"/>
      <c r="J71" s="68"/>
      <c r="K71" s="158"/>
      <c r="L71" s="159"/>
      <c r="M71" s="160"/>
      <c r="N71" s="68"/>
      <c r="O71" s="165"/>
      <c r="P71" s="166"/>
      <c r="Q71" s="167"/>
      <c r="R71" s="68"/>
      <c r="S71" s="155"/>
      <c r="T71" s="156"/>
      <c r="U71" s="157"/>
      <c r="V71" s="68"/>
      <c r="W71" s="137"/>
      <c r="X71" s="138"/>
      <c r="Y71" s="139"/>
      <c r="Z71" s="2"/>
      <c r="AA71" s="59"/>
      <c r="AB71" s="60"/>
      <c r="AC71" s="60"/>
      <c r="AD71" s="60"/>
      <c r="AE71" s="60"/>
      <c r="AF71" s="60"/>
      <c r="AG71" s="60"/>
      <c r="AH71" s="60"/>
      <c r="AI71" s="59"/>
      <c r="AJ71" s="59"/>
      <c r="AK71" s="59"/>
      <c r="AL71" s="59"/>
      <c r="AM71" s="59"/>
      <c r="AN71" s="59"/>
      <c r="AO71" s="59"/>
    </row>
    <row r="72" spans="1:41">
      <c r="A72" s="2"/>
      <c r="B72" s="2"/>
      <c r="C72" s="9"/>
      <c r="D72" s="9"/>
      <c r="E72" s="9"/>
      <c r="F72" s="9"/>
      <c r="G72" s="9"/>
      <c r="H72" s="9"/>
      <c r="I72" s="9"/>
      <c r="J72" s="9"/>
      <c r="K72" s="9"/>
      <c r="L72" s="9"/>
      <c r="M72" s="9"/>
      <c r="N72" s="9"/>
      <c r="O72" s="9"/>
      <c r="P72" s="9"/>
      <c r="Q72" s="9"/>
      <c r="R72" s="9"/>
      <c r="S72" s="9"/>
      <c r="T72" s="9"/>
      <c r="U72" s="9"/>
      <c r="V72" s="9"/>
      <c r="W72" s="9"/>
      <c r="X72" s="9"/>
      <c r="Y72" s="9"/>
      <c r="Z72" s="2"/>
      <c r="AA72" s="59"/>
      <c r="AB72" s="60"/>
      <c r="AC72" s="60"/>
      <c r="AD72" s="60"/>
      <c r="AE72" s="60"/>
      <c r="AF72" s="60"/>
      <c r="AG72" s="60"/>
      <c r="AH72" s="60"/>
      <c r="AI72" s="59"/>
      <c r="AJ72" s="59"/>
      <c r="AK72" s="59"/>
      <c r="AL72" s="59"/>
      <c r="AM72" s="59"/>
      <c r="AN72" s="59"/>
      <c r="AO72" s="59"/>
    </row>
    <row r="73" spans="1:41">
      <c r="A73" s="2"/>
      <c r="B73" s="2"/>
      <c r="C73" s="9"/>
      <c r="D73" s="9"/>
      <c r="E73" s="9"/>
      <c r="F73" s="9"/>
      <c r="G73" s="9"/>
      <c r="H73" s="9"/>
      <c r="I73" s="9"/>
      <c r="J73" s="9"/>
      <c r="K73" s="9"/>
      <c r="L73" s="9"/>
      <c r="M73" s="9"/>
      <c r="N73" s="9"/>
      <c r="O73" s="9"/>
      <c r="P73" s="9"/>
      <c r="Q73" s="9"/>
      <c r="R73" s="9"/>
      <c r="S73" s="9"/>
      <c r="T73" s="9"/>
      <c r="U73" s="9"/>
      <c r="V73" s="9"/>
      <c r="W73" s="9"/>
      <c r="X73" s="9"/>
      <c r="Y73" s="9"/>
      <c r="Z73" s="2"/>
      <c r="AA73" s="59"/>
      <c r="AB73" s="60"/>
      <c r="AC73" s="60"/>
      <c r="AD73" s="60"/>
      <c r="AE73" s="60"/>
      <c r="AF73" s="60"/>
      <c r="AG73" s="60"/>
      <c r="AH73" s="60"/>
      <c r="AI73" s="59"/>
      <c r="AJ73" s="59"/>
      <c r="AK73" s="59"/>
      <c r="AL73" s="59"/>
      <c r="AM73" s="59"/>
      <c r="AN73" s="59"/>
      <c r="AO73" s="59"/>
    </row>
    <row r="74" spans="1:41">
      <c r="A74" s="2"/>
      <c r="B74" s="2"/>
      <c r="C74" s="9"/>
      <c r="D74" s="9"/>
      <c r="E74" s="9"/>
      <c r="F74" s="9"/>
      <c r="G74" s="9"/>
      <c r="H74" s="9"/>
      <c r="I74" s="9"/>
      <c r="J74" s="9"/>
      <c r="K74" s="2"/>
      <c r="L74" s="2"/>
      <c r="M74" s="2"/>
      <c r="N74" s="9"/>
      <c r="O74" s="9"/>
      <c r="P74" s="9"/>
      <c r="Q74" s="9"/>
      <c r="R74" s="9"/>
      <c r="S74" s="9"/>
      <c r="T74" s="9"/>
      <c r="U74" s="9"/>
      <c r="V74" s="9"/>
      <c r="W74" s="9"/>
      <c r="X74" s="9"/>
      <c r="Y74" s="9"/>
      <c r="Z74" s="2"/>
      <c r="AA74" s="59"/>
      <c r="AB74" s="60"/>
      <c r="AC74" s="60"/>
      <c r="AD74" s="60"/>
      <c r="AE74" s="60"/>
      <c r="AF74" s="60"/>
      <c r="AG74" s="60"/>
      <c r="AH74" s="60"/>
      <c r="AI74" s="59"/>
      <c r="AJ74" s="59"/>
      <c r="AK74" s="59"/>
      <c r="AL74" s="59"/>
      <c r="AM74" s="59"/>
      <c r="AN74" s="59"/>
      <c r="AO74" s="59"/>
    </row>
    <row r="75" spans="1:41">
      <c r="A75" s="2"/>
      <c r="B75" s="2"/>
      <c r="C75" s="9"/>
      <c r="D75" s="11"/>
      <c r="E75" s="9"/>
      <c r="F75" s="9"/>
      <c r="G75" s="9"/>
      <c r="H75" s="9"/>
      <c r="I75" s="9"/>
      <c r="J75" s="9"/>
      <c r="K75" s="2"/>
      <c r="L75" s="2"/>
      <c r="M75" s="2"/>
      <c r="N75" s="9"/>
      <c r="O75" s="9"/>
      <c r="P75" s="9"/>
      <c r="Q75" s="9"/>
      <c r="R75" s="9"/>
      <c r="S75" s="9"/>
      <c r="T75" s="9"/>
      <c r="U75" s="9"/>
      <c r="V75" s="9"/>
      <c r="W75" s="9"/>
      <c r="X75" s="9"/>
      <c r="Y75" s="9"/>
      <c r="Z75" s="2"/>
      <c r="AA75" s="59"/>
      <c r="AB75" s="60"/>
      <c r="AC75" s="60"/>
      <c r="AD75" s="60"/>
      <c r="AE75" s="60"/>
      <c r="AF75" s="60"/>
      <c r="AG75" s="60"/>
      <c r="AH75" s="60"/>
      <c r="AI75" s="59"/>
      <c r="AJ75" s="59"/>
      <c r="AK75" s="59"/>
      <c r="AL75" s="59"/>
      <c r="AM75" s="59"/>
      <c r="AN75" s="59"/>
      <c r="AO75" s="59"/>
    </row>
    <row r="76" spans="1:41">
      <c r="A76" s="2"/>
      <c r="B76" s="2"/>
      <c r="C76" s="9"/>
      <c r="D76" s="9"/>
      <c r="E76" s="9"/>
      <c r="F76" s="9"/>
      <c r="G76" s="9"/>
      <c r="H76" s="9"/>
      <c r="I76" s="9"/>
      <c r="J76" s="9"/>
      <c r="K76" s="2"/>
      <c r="L76" s="2"/>
      <c r="M76" s="2"/>
      <c r="N76" s="9"/>
      <c r="O76" s="9"/>
      <c r="P76" s="9"/>
      <c r="Q76" s="9"/>
      <c r="R76" s="9"/>
      <c r="S76" s="9"/>
      <c r="T76" s="9"/>
      <c r="U76" s="9"/>
      <c r="V76" s="9"/>
      <c r="W76" s="9"/>
      <c r="X76" s="9"/>
      <c r="Y76" s="9"/>
      <c r="Z76" s="2"/>
      <c r="AA76" s="59"/>
      <c r="AB76" s="60"/>
      <c r="AC76" s="60"/>
      <c r="AD76" s="60"/>
      <c r="AE76" s="60"/>
      <c r="AF76" s="60"/>
      <c r="AG76" s="60"/>
      <c r="AH76" s="60"/>
      <c r="AI76" s="59"/>
      <c r="AJ76" s="59"/>
      <c r="AK76" s="59"/>
      <c r="AL76" s="59"/>
      <c r="AM76" s="59"/>
      <c r="AN76" s="59"/>
      <c r="AO76" s="59"/>
    </row>
    <row r="77" spans="1:41">
      <c r="A77" s="2"/>
      <c r="B77" s="2"/>
      <c r="C77" s="9"/>
      <c r="D77" s="9"/>
      <c r="E77" s="9"/>
      <c r="F77" s="9"/>
      <c r="G77" s="9"/>
      <c r="H77" s="9"/>
      <c r="I77" s="9"/>
      <c r="J77" s="9"/>
      <c r="K77" s="9"/>
      <c r="L77" s="9"/>
      <c r="M77" s="9"/>
      <c r="N77" s="9"/>
      <c r="O77" s="9"/>
      <c r="P77" s="9"/>
      <c r="Q77" s="9"/>
      <c r="R77" s="9"/>
      <c r="S77" s="9"/>
      <c r="T77" s="9"/>
      <c r="U77" s="9"/>
      <c r="V77" s="9"/>
      <c r="W77" s="9"/>
      <c r="X77" s="9"/>
      <c r="Y77" s="9"/>
      <c r="Z77" s="2"/>
      <c r="AA77" s="59"/>
      <c r="AB77" s="60"/>
      <c r="AC77" s="60"/>
      <c r="AD77" s="60"/>
      <c r="AE77" s="60"/>
      <c r="AF77" s="60"/>
      <c r="AG77" s="60"/>
      <c r="AH77" s="60"/>
      <c r="AI77" s="59"/>
      <c r="AJ77" s="59"/>
      <c r="AK77" s="59"/>
      <c r="AL77" s="59"/>
      <c r="AM77" s="59"/>
      <c r="AN77" s="59"/>
      <c r="AO77" s="59"/>
    </row>
    <row r="78" spans="1:41">
      <c r="A78" s="2"/>
      <c r="B78" s="2"/>
      <c r="C78" s="9"/>
      <c r="D78" s="9"/>
      <c r="E78" s="9"/>
      <c r="F78" s="9"/>
      <c r="G78" s="9"/>
      <c r="H78" s="9"/>
      <c r="I78" s="9"/>
      <c r="J78" s="9"/>
      <c r="K78" s="9"/>
      <c r="L78" s="9"/>
      <c r="M78" s="9"/>
      <c r="N78" s="9"/>
      <c r="O78" s="9"/>
      <c r="P78" s="9"/>
      <c r="Q78" s="9"/>
      <c r="R78" s="9"/>
      <c r="S78" s="9"/>
      <c r="T78" s="9"/>
      <c r="U78" s="9"/>
      <c r="V78" s="9"/>
      <c r="W78" s="9"/>
      <c r="X78" s="9"/>
      <c r="Y78" s="9"/>
      <c r="Z78" s="2"/>
      <c r="AA78" s="59"/>
      <c r="AB78" s="60"/>
      <c r="AC78" s="60"/>
      <c r="AD78" s="60"/>
      <c r="AE78" s="60"/>
      <c r="AF78" s="60"/>
      <c r="AG78" s="60"/>
      <c r="AH78" s="60"/>
      <c r="AI78" s="59"/>
      <c r="AJ78" s="59"/>
      <c r="AK78" s="59"/>
      <c r="AL78" s="59"/>
      <c r="AM78" s="59"/>
      <c r="AN78" s="59"/>
      <c r="AO78" s="59"/>
    </row>
    <row r="79" spans="1:41">
      <c r="A79" s="2"/>
      <c r="B79" s="2"/>
      <c r="C79" s="9"/>
      <c r="D79" s="9"/>
      <c r="E79" s="9"/>
      <c r="F79" s="9"/>
      <c r="G79" s="9"/>
      <c r="H79" s="9"/>
      <c r="I79" s="9"/>
      <c r="J79" s="9"/>
      <c r="K79" s="9"/>
      <c r="L79" s="9"/>
      <c r="M79" s="9"/>
      <c r="N79" s="9"/>
      <c r="O79" s="9"/>
      <c r="P79" s="9"/>
      <c r="Q79" s="9"/>
      <c r="R79" s="9"/>
      <c r="S79" s="9"/>
      <c r="T79" s="9"/>
      <c r="U79" s="9"/>
      <c r="V79" s="9"/>
      <c r="W79" s="9"/>
      <c r="X79" s="9"/>
      <c r="Y79" s="9"/>
      <c r="Z79" s="2"/>
      <c r="AA79" s="59"/>
      <c r="AB79" s="60"/>
      <c r="AC79" s="60"/>
      <c r="AD79" s="60"/>
      <c r="AE79" s="60"/>
      <c r="AF79" s="60"/>
      <c r="AG79" s="60"/>
      <c r="AH79" s="60"/>
      <c r="AI79" s="59"/>
      <c r="AJ79" s="59"/>
      <c r="AK79" s="59"/>
      <c r="AL79" s="59"/>
      <c r="AM79" s="59"/>
      <c r="AN79" s="59"/>
      <c r="AO79" s="59"/>
    </row>
    <row r="80" spans="1:41">
      <c r="A80" s="2"/>
      <c r="B80" s="2"/>
      <c r="C80" s="142" t="s">
        <v>75</v>
      </c>
      <c r="D80" s="143"/>
      <c r="E80" s="143"/>
      <c r="F80" s="143"/>
      <c r="G80" s="143"/>
      <c r="H80" s="143"/>
      <c r="I80" s="143"/>
      <c r="J80" s="143"/>
      <c r="K80" s="143"/>
      <c r="L80" s="143"/>
      <c r="M80" s="143"/>
      <c r="N80" s="143"/>
      <c r="O80" s="143"/>
      <c r="P80" s="143"/>
      <c r="Q80" s="143"/>
      <c r="R80" s="143"/>
      <c r="S80" s="143"/>
      <c r="T80" s="143"/>
      <c r="U80" s="143"/>
      <c r="V80" s="143"/>
      <c r="W80" s="143"/>
      <c r="X80" s="143"/>
      <c r="Y80" s="143"/>
      <c r="Z80" s="2"/>
      <c r="AA80" s="59"/>
      <c r="AB80" s="60"/>
      <c r="AC80" s="60"/>
      <c r="AD80" s="60"/>
      <c r="AE80" s="60"/>
      <c r="AF80" s="60"/>
      <c r="AG80" s="60"/>
      <c r="AH80" s="60"/>
      <c r="AI80" s="59"/>
      <c r="AJ80" s="59"/>
      <c r="AK80" s="59"/>
      <c r="AL80" s="59"/>
      <c r="AM80" s="59"/>
      <c r="AN80" s="59"/>
      <c r="AO80" s="59"/>
    </row>
    <row r="81" spans="1:41">
      <c r="A81" s="2"/>
      <c r="B81" s="2"/>
      <c r="C81" s="9"/>
      <c r="D81" s="9"/>
      <c r="E81" s="9"/>
      <c r="F81" s="9"/>
      <c r="G81" s="9"/>
      <c r="H81" s="9"/>
      <c r="I81" s="9"/>
      <c r="J81" s="9"/>
      <c r="K81" s="9"/>
      <c r="L81" s="9"/>
      <c r="M81" s="9"/>
      <c r="N81" s="9"/>
      <c r="O81" s="9"/>
      <c r="P81" s="9"/>
      <c r="Q81" s="9"/>
      <c r="R81" s="9"/>
      <c r="S81" s="9"/>
      <c r="T81" s="9"/>
      <c r="U81" s="9"/>
      <c r="V81" s="9"/>
      <c r="W81" s="9"/>
      <c r="X81" s="9"/>
      <c r="Y81" s="9"/>
      <c r="Z81" s="2"/>
      <c r="AA81" s="59"/>
      <c r="AB81" s="60"/>
      <c r="AC81" s="60"/>
      <c r="AD81" s="60"/>
      <c r="AE81" s="60"/>
      <c r="AF81" s="60"/>
      <c r="AG81" s="60"/>
      <c r="AH81" s="60"/>
      <c r="AI81" s="59"/>
      <c r="AJ81" s="59"/>
      <c r="AK81" s="59"/>
      <c r="AL81" s="59"/>
      <c r="AM81" s="59"/>
      <c r="AN81" s="59"/>
      <c r="AO81" s="59"/>
    </row>
    <row r="82" spans="1:41">
      <c r="A82" s="2"/>
      <c r="B82" s="2"/>
      <c r="C82" s="9"/>
      <c r="D82" s="9"/>
      <c r="E82" s="9"/>
      <c r="F82" s="9"/>
      <c r="G82" s="9"/>
      <c r="H82" s="9"/>
      <c r="I82" s="9"/>
      <c r="J82" s="9"/>
      <c r="K82" s="9"/>
      <c r="L82" s="9"/>
      <c r="M82" s="9"/>
      <c r="N82" s="9"/>
      <c r="O82" s="9"/>
      <c r="P82" s="9"/>
      <c r="Q82" s="9"/>
      <c r="R82" s="9"/>
      <c r="S82" s="9"/>
      <c r="T82" s="9"/>
      <c r="U82" s="9"/>
      <c r="V82" s="9"/>
      <c r="W82" s="9"/>
      <c r="X82" s="9"/>
      <c r="Y82" s="9"/>
      <c r="Z82" s="2"/>
      <c r="AA82" s="59"/>
      <c r="AB82" s="60"/>
      <c r="AC82" s="60"/>
      <c r="AD82" s="60"/>
      <c r="AE82" s="60"/>
      <c r="AF82" s="60"/>
      <c r="AG82" s="60"/>
      <c r="AH82" s="60"/>
      <c r="AI82" s="59"/>
      <c r="AJ82" s="59"/>
      <c r="AK82" s="59"/>
      <c r="AL82" s="59"/>
      <c r="AM82" s="59"/>
      <c r="AN82" s="59"/>
      <c r="AO82" s="59"/>
    </row>
    <row r="83" spans="1:41">
      <c r="A83" s="2"/>
      <c r="B83" s="2"/>
      <c r="C83" s="9"/>
      <c r="D83" s="9"/>
      <c r="E83" s="9"/>
      <c r="F83" s="9"/>
      <c r="G83" s="9"/>
      <c r="H83" s="9"/>
      <c r="I83" s="9"/>
      <c r="J83" s="9"/>
      <c r="K83" s="9"/>
      <c r="L83" s="9"/>
      <c r="M83" s="9"/>
      <c r="N83" s="9"/>
      <c r="O83" s="9"/>
      <c r="P83" s="9"/>
      <c r="Q83" s="9"/>
      <c r="R83" s="9"/>
      <c r="S83" s="9"/>
      <c r="T83" s="9"/>
      <c r="U83" s="9"/>
      <c r="V83" s="9"/>
      <c r="W83" s="9"/>
      <c r="X83" s="9"/>
      <c r="Y83" s="9"/>
      <c r="Z83" s="2"/>
      <c r="AA83" s="59"/>
      <c r="AB83" s="60"/>
      <c r="AC83" s="60"/>
      <c r="AD83" s="60"/>
      <c r="AE83" s="60"/>
      <c r="AF83" s="60"/>
      <c r="AG83" s="60"/>
      <c r="AH83" s="60"/>
      <c r="AI83" s="59"/>
      <c r="AJ83" s="59"/>
      <c r="AK83" s="59"/>
      <c r="AL83" s="59"/>
      <c r="AM83" s="59"/>
      <c r="AN83" s="59"/>
      <c r="AO83" s="59"/>
    </row>
    <row r="84" spans="1:41">
      <c r="A84" s="2"/>
      <c r="B84" s="2"/>
      <c r="C84" s="9"/>
      <c r="D84" s="9"/>
      <c r="E84" s="9"/>
      <c r="F84" s="9"/>
      <c r="G84" s="9"/>
      <c r="H84" s="9"/>
      <c r="I84" s="9"/>
      <c r="J84" s="9"/>
      <c r="K84" s="9"/>
      <c r="L84" s="9"/>
      <c r="M84" s="9"/>
      <c r="N84" s="9"/>
      <c r="O84" s="9"/>
      <c r="P84" s="9"/>
      <c r="Q84" s="9"/>
      <c r="R84" s="9"/>
      <c r="S84" s="9"/>
      <c r="T84" s="9"/>
      <c r="U84" s="9"/>
      <c r="V84" s="9"/>
      <c r="W84" s="9"/>
      <c r="X84" s="9"/>
      <c r="Y84" s="9"/>
      <c r="Z84" s="2"/>
      <c r="AA84" s="59"/>
      <c r="AB84" s="60"/>
      <c r="AC84" s="60"/>
      <c r="AD84" s="60"/>
      <c r="AE84" s="60"/>
      <c r="AF84" s="60"/>
      <c r="AG84" s="60"/>
      <c r="AH84" s="60"/>
      <c r="AI84" s="59"/>
      <c r="AJ84" s="59"/>
      <c r="AK84" s="59"/>
      <c r="AL84" s="59"/>
      <c r="AM84" s="59"/>
      <c r="AN84" s="59"/>
      <c r="AO84" s="59"/>
    </row>
    <row r="85" spans="1:41">
      <c r="A85" s="2"/>
      <c r="B85" s="2"/>
      <c r="C85" s="9"/>
      <c r="D85" s="9"/>
      <c r="E85" s="9"/>
      <c r="F85" s="9"/>
      <c r="G85" s="9"/>
      <c r="H85" s="9"/>
      <c r="I85" s="9"/>
      <c r="J85" s="9"/>
      <c r="K85" s="9"/>
      <c r="L85" s="9"/>
      <c r="M85" s="9"/>
      <c r="N85" s="9"/>
      <c r="O85" s="9"/>
      <c r="P85" s="9"/>
      <c r="Q85" s="9"/>
      <c r="R85" s="9"/>
      <c r="S85" s="9"/>
      <c r="T85" s="9"/>
      <c r="U85" s="9"/>
      <c r="V85" s="9"/>
      <c r="W85" s="9"/>
      <c r="X85" s="9"/>
      <c r="Y85" s="9"/>
      <c r="Z85" s="2"/>
      <c r="AA85" s="59"/>
      <c r="AB85" s="60"/>
      <c r="AC85" s="60"/>
      <c r="AD85" s="60"/>
      <c r="AE85" s="60"/>
      <c r="AF85" s="60"/>
      <c r="AG85" s="60"/>
      <c r="AH85" s="60"/>
      <c r="AI85" s="59"/>
      <c r="AJ85" s="59"/>
      <c r="AK85" s="59"/>
      <c r="AL85" s="59"/>
      <c r="AM85" s="59"/>
      <c r="AN85" s="59"/>
      <c r="AO85" s="59"/>
    </row>
    <row r="86" spans="1:41">
      <c r="A86" s="2"/>
      <c r="B86" s="2"/>
      <c r="C86" s="9"/>
      <c r="D86" s="9"/>
      <c r="E86" s="9"/>
      <c r="F86" s="9"/>
      <c r="G86" s="9"/>
      <c r="H86" s="9"/>
      <c r="I86" s="9"/>
      <c r="J86" s="9"/>
      <c r="K86" s="9"/>
      <c r="L86" s="9"/>
      <c r="M86" s="9"/>
      <c r="N86" s="9"/>
      <c r="O86" s="9"/>
      <c r="P86" s="9"/>
      <c r="Q86" s="9"/>
      <c r="R86" s="9"/>
      <c r="S86" s="9"/>
      <c r="T86" s="9"/>
      <c r="U86" s="9"/>
      <c r="V86" s="9"/>
      <c r="W86" s="9"/>
      <c r="X86" s="9"/>
      <c r="Y86" s="9"/>
      <c r="Z86" s="2"/>
      <c r="AA86" s="59"/>
      <c r="AB86" s="60"/>
      <c r="AC86" s="60"/>
      <c r="AD86" s="60"/>
      <c r="AE86" s="60"/>
      <c r="AF86" s="60"/>
      <c r="AG86" s="60"/>
      <c r="AH86" s="60"/>
      <c r="AI86" s="59"/>
      <c r="AJ86" s="59"/>
      <c r="AK86" s="59"/>
      <c r="AL86" s="59"/>
      <c r="AM86" s="59"/>
      <c r="AN86" s="59"/>
      <c r="AO86" s="59"/>
    </row>
    <row r="87" spans="1:41">
      <c r="A87" s="2"/>
      <c r="B87" s="2"/>
      <c r="C87" s="9"/>
      <c r="D87" s="9"/>
      <c r="E87" s="9"/>
      <c r="F87" s="9"/>
      <c r="G87" s="9"/>
      <c r="H87" s="9"/>
      <c r="I87" s="9"/>
      <c r="J87" s="9"/>
      <c r="K87" s="9"/>
      <c r="L87" s="9"/>
      <c r="M87" s="9"/>
      <c r="N87" s="9"/>
      <c r="O87" s="9"/>
      <c r="P87" s="9"/>
      <c r="Q87" s="9"/>
      <c r="R87" s="9"/>
      <c r="S87" s="9"/>
      <c r="T87" s="9"/>
      <c r="U87" s="9"/>
      <c r="V87" s="9"/>
      <c r="W87" s="9"/>
      <c r="X87" s="9"/>
      <c r="Y87" s="9"/>
      <c r="Z87" s="2"/>
      <c r="AA87" s="59"/>
      <c r="AB87" s="60"/>
      <c r="AC87" s="60"/>
      <c r="AD87" s="60"/>
      <c r="AE87" s="60"/>
      <c r="AF87" s="60"/>
      <c r="AG87" s="60"/>
      <c r="AH87" s="60"/>
      <c r="AI87" s="59"/>
      <c r="AJ87" s="59"/>
      <c r="AK87" s="59"/>
      <c r="AL87" s="59"/>
      <c r="AM87" s="59"/>
      <c r="AN87" s="59"/>
      <c r="AO87" s="59"/>
    </row>
    <row r="88" spans="1:41">
      <c r="A88" s="2"/>
      <c r="B88" s="2"/>
      <c r="C88" s="9"/>
      <c r="D88" s="9"/>
      <c r="E88" s="9"/>
      <c r="F88" s="9"/>
      <c r="G88" s="9"/>
      <c r="H88" s="9"/>
      <c r="I88" s="9"/>
      <c r="J88" s="9"/>
      <c r="K88" s="9"/>
      <c r="L88" s="9"/>
      <c r="M88" s="9"/>
      <c r="N88" s="9"/>
      <c r="O88" s="9"/>
      <c r="P88" s="9"/>
      <c r="Q88" s="9"/>
      <c r="R88" s="9"/>
      <c r="S88" s="9"/>
      <c r="T88" s="9"/>
      <c r="U88" s="9"/>
      <c r="V88" s="9"/>
      <c r="W88" s="9"/>
      <c r="X88" s="9"/>
      <c r="Y88" s="9"/>
      <c r="Z88" s="2"/>
      <c r="AA88" s="59"/>
      <c r="AB88" s="60"/>
      <c r="AC88" s="60"/>
      <c r="AD88" s="60"/>
      <c r="AE88" s="60"/>
      <c r="AF88" s="60"/>
      <c r="AG88" s="60"/>
      <c r="AH88" s="60"/>
      <c r="AI88" s="59"/>
      <c r="AJ88" s="59"/>
      <c r="AK88" s="59"/>
      <c r="AL88" s="59"/>
      <c r="AM88" s="59"/>
      <c r="AN88" s="59"/>
      <c r="AO88" s="59"/>
    </row>
  </sheetData>
  <sheetProtection formatCells="0" formatColumns="0" formatRows="0" insertColumns="0" insertRows="0" insertHyperlinks="0" deleteColumns="0" deleteRows="0" sort="0" autoFilter="0" pivotTables="0"/>
  <mergeCells count="379">
    <mergeCell ref="K34:M34"/>
    <mergeCell ref="O34:Q34"/>
    <mergeCell ref="S34:U34"/>
    <mergeCell ref="W34:Y34"/>
    <mergeCell ref="C35:E35"/>
    <mergeCell ref="G35:I35"/>
    <mergeCell ref="K35:M35"/>
    <mergeCell ref="O35:Q35"/>
    <mergeCell ref="S35:U35"/>
    <mergeCell ref="W35:Y35"/>
    <mergeCell ref="C34:E34"/>
    <mergeCell ref="G34:I34"/>
    <mergeCell ref="C29:E29"/>
    <mergeCell ref="C30:E30"/>
    <mergeCell ref="G30:I30"/>
    <mergeCell ref="C31:E31"/>
    <mergeCell ref="G31:I31"/>
    <mergeCell ref="C32:E32"/>
    <mergeCell ref="C33:E33"/>
    <mergeCell ref="W30:Y30"/>
    <mergeCell ref="W31:Y31"/>
    <mergeCell ref="W32:Y32"/>
    <mergeCell ref="G32:I32"/>
    <mergeCell ref="G33:I33"/>
    <mergeCell ref="K33:M33"/>
    <mergeCell ref="O33:Q33"/>
    <mergeCell ref="S33:U33"/>
    <mergeCell ref="W33:Y33"/>
    <mergeCell ref="S38:U38"/>
    <mergeCell ref="W38:Y38"/>
    <mergeCell ref="C36:E36"/>
    <mergeCell ref="G36:I36"/>
    <mergeCell ref="O36:Q36"/>
    <mergeCell ref="W36:Y36"/>
    <mergeCell ref="G37:I37"/>
    <mergeCell ref="O37:Q37"/>
    <mergeCell ref="W37:Y37"/>
    <mergeCell ref="W45:Y45"/>
    <mergeCell ref="W46:Y46"/>
    <mergeCell ref="K36:M36"/>
    <mergeCell ref="K37:M37"/>
    <mergeCell ref="K38:M38"/>
    <mergeCell ref="O38:Q38"/>
    <mergeCell ref="G40:I41"/>
    <mergeCell ref="G42:I42"/>
    <mergeCell ref="C37:E37"/>
    <mergeCell ref="C38:E38"/>
    <mergeCell ref="G38:I38"/>
    <mergeCell ref="C40:E41"/>
    <mergeCell ref="K40:M41"/>
    <mergeCell ref="C42:E42"/>
    <mergeCell ref="K42:M42"/>
    <mergeCell ref="C43:E43"/>
    <mergeCell ref="G43:I43"/>
    <mergeCell ref="K43:M43"/>
    <mergeCell ref="C44:E44"/>
    <mergeCell ref="G44:I44"/>
    <mergeCell ref="C45:E45"/>
    <mergeCell ref="K46:M46"/>
    <mergeCell ref="O43:Q43"/>
    <mergeCell ref="G45:I45"/>
    <mergeCell ref="O50:Q50"/>
    <mergeCell ref="O51:Q51"/>
    <mergeCell ref="O52:Q52"/>
    <mergeCell ref="O53:Q53"/>
    <mergeCell ref="K52:M52"/>
    <mergeCell ref="K53:M53"/>
    <mergeCell ref="K44:M44"/>
    <mergeCell ref="K45:M45"/>
    <mergeCell ref="K47:M47"/>
    <mergeCell ref="K48:M48"/>
    <mergeCell ref="K49:M49"/>
    <mergeCell ref="K50:M50"/>
    <mergeCell ref="K51:M51"/>
    <mergeCell ref="O44:Q44"/>
    <mergeCell ref="O45:Q45"/>
    <mergeCell ref="O46:Q46"/>
    <mergeCell ref="O47:Q47"/>
    <mergeCell ref="O48:Q48"/>
    <mergeCell ref="O49:Q49"/>
    <mergeCell ref="C2:I5"/>
    <mergeCell ref="O2:Q3"/>
    <mergeCell ref="S2:U5"/>
    <mergeCell ref="W3:Y3"/>
    <mergeCell ref="O4:Q5"/>
    <mergeCell ref="W4:Y5"/>
    <mergeCell ref="C7:E8"/>
    <mergeCell ref="W7:Y8"/>
    <mergeCell ref="C10:E10"/>
    <mergeCell ref="C11:E11"/>
    <mergeCell ref="G11:I11"/>
    <mergeCell ref="K11:M11"/>
    <mergeCell ref="O11:Q11"/>
    <mergeCell ref="S11:U11"/>
    <mergeCell ref="W11:Y11"/>
    <mergeCell ref="G7:I8"/>
    <mergeCell ref="K7:M8"/>
    <mergeCell ref="C9:E9"/>
    <mergeCell ref="G9:I9"/>
    <mergeCell ref="K9:M9"/>
    <mergeCell ref="G10:I10"/>
    <mergeCell ref="K10:M10"/>
    <mergeCell ref="O7:Q8"/>
    <mergeCell ref="S7:U8"/>
    <mergeCell ref="O9:Q9"/>
    <mergeCell ref="S9:U9"/>
    <mergeCell ref="W9:Y9"/>
    <mergeCell ref="O10:Q10"/>
    <mergeCell ref="S10:U10"/>
    <mergeCell ref="W10:Y10"/>
    <mergeCell ref="W14:Y14"/>
    <mergeCell ref="S15:U15"/>
    <mergeCell ref="W15:Y15"/>
    <mergeCell ref="S16:U16"/>
    <mergeCell ref="W16:Y16"/>
    <mergeCell ref="C12:E12"/>
    <mergeCell ref="G12:I12"/>
    <mergeCell ref="O12:Q12"/>
    <mergeCell ref="W12:Y12"/>
    <mergeCell ref="G13:I13"/>
    <mergeCell ref="O13:Q13"/>
    <mergeCell ref="W13:Y13"/>
    <mergeCell ref="G16:I16"/>
    <mergeCell ref="K12:M12"/>
    <mergeCell ref="K13:M13"/>
    <mergeCell ref="K14:M14"/>
    <mergeCell ref="O14:Q14"/>
    <mergeCell ref="K15:M15"/>
    <mergeCell ref="O15:Q15"/>
    <mergeCell ref="K16:M16"/>
    <mergeCell ref="O16:Q16"/>
    <mergeCell ref="S12:U12"/>
    <mergeCell ref="S13:U13"/>
    <mergeCell ref="S14:U14"/>
    <mergeCell ref="C19:E19"/>
    <mergeCell ref="G19:I19"/>
    <mergeCell ref="K19:M19"/>
    <mergeCell ref="O19:Q19"/>
    <mergeCell ref="S19:U19"/>
    <mergeCell ref="W19:Y19"/>
    <mergeCell ref="C13:E13"/>
    <mergeCell ref="C14:E14"/>
    <mergeCell ref="G14:I14"/>
    <mergeCell ref="C15:E15"/>
    <mergeCell ref="G15:I15"/>
    <mergeCell ref="C16:E16"/>
    <mergeCell ref="C17:E17"/>
    <mergeCell ref="G17:I17"/>
    <mergeCell ref="K17:M17"/>
    <mergeCell ref="O17:Q17"/>
    <mergeCell ref="S17:U17"/>
    <mergeCell ref="W17:Y17"/>
    <mergeCell ref="C18:E18"/>
    <mergeCell ref="G18:I18"/>
    <mergeCell ref="K18:M18"/>
    <mergeCell ref="O18:Q18"/>
    <mergeCell ref="S18:U18"/>
    <mergeCell ref="W18:Y18"/>
    <mergeCell ref="W22:Y22"/>
    <mergeCell ref="S23:U23"/>
    <mergeCell ref="W23:Y23"/>
    <mergeCell ref="S24:U24"/>
    <mergeCell ref="W24:Y24"/>
    <mergeCell ref="C20:E20"/>
    <mergeCell ref="G20:I20"/>
    <mergeCell ref="O20:Q20"/>
    <mergeCell ref="W20:Y20"/>
    <mergeCell ref="G21:I21"/>
    <mergeCell ref="O21:Q21"/>
    <mergeCell ref="W21:Y21"/>
    <mergeCell ref="G24:I24"/>
    <mergeCell ref="K20:M20"/>
    <mergeCell ref="K21:M21"/>
    <mergeCell ref="K22:M22"/>
    <mergeCell ref="O22:Q22"/>
    <mergeCell ref="K23:M23"/>
    <mergeCell ref="O23:Q23"/>
    <mergeCell ref="K24:M24"/>
    <mergeCell ref="O24:Q24"/>
    <mergeCell ref="S20:U20"/>
    <mergeCell ref="S21:U21"/>
    <mergeCell ref="S22:U22"/>
    <mergeCell ref="C27:E27"/>
    <mergeCell ref="G27:I27"/>
    <mergeCell ref="K27:M27"/>
    <mergeCell ref="O27:Q27"/>
    <mergeCell ref="S27:U27"/>
    <mergeCell ref="W27:Y27"/>
    <mergeCell ref="C21:E21"/>
    <mergeCell ref="C22:E22"/>
    <mergeCell ref="G22:I22"/>
    <mergeCell ref="C23:E23"/>
    <mergeCell ref="G23:I23"/>
    <mergeCell ref="C24:E24"/>
    <mergeCell ref="C25:E25"/>
    <mergeCell ref="G25:I25"/>
    <mergeCell ref="K25:M25"/>
    <mergeCell ref="O25:Q25"/>
    <mergeCell ref="S25:U25"/>
    <mergeCell ref="W25:Y25"/>
    <mergeCell ref="C26:E26"/>
    <mergeCell ref="G26:I26"/>
    <mergeCell ref="K26:M26"/>
    <mergeCell ref="O26:Q26"/>
    <mergeCell ref="S26:U26"/>
    <mergeCell ref="W26:Y26"/>
    <mergeCell ref="C28:E28"/>
    <mergeCell ref="G28:I28"/>
    <mergeCell ref="O28:Q28"/>
    <mergeCell ref="W28:Y28"/>
    <mergeCell ref="G29:I29"/>
    <mergeCell ref="O29:Q29"/>
    <mergeCell ref="W29:Y29"/>
    <mergeCell ref="O40:Q41"/>
    <mergeCell ref="O42:Q42"/>
    <mergeCell ref="K28:M28"/>
    <mergeCell ref="K29:M29"/>
    <mergeCell ref="K30:M30"/>
    <mergeCell ref="O30:Q30"/>
    <mergeCell ref="K31:M31"/>
    <mergeCell ref="O31:Q31"/>
    <mergeCell ref="K32:M32"/>
    <mergeCell ref="O32:Q32"/>
    <mergeCell ref="S28:U28"/>
    <mergeCell ref="S29:U29"/>
    <mergeCell ref="S30:U30"/>
    <mergeCell ref="S31:U31"/>
    <mergeCell ref="S32:U32"/>
    <mergeCell ref="S36:U36"/>
    <mergeCell ref="S37:U37"/>
    <mergeCell ref="O59:Q59"/>
    <mergeCell ref="O60:Q60"/>
    <mergeCell ref="O61:Q61"/>
    <mergeCell ref="O62:Q62"/>
    <mergeCell ref="O63:Q63"/>
    <mergeCell ref="O64:Q64"/>
    <mergeCell ref="O65:Q65"/>
    <mergeCell ref="O54:Q54"/>
    <mergeCell ref="O55:Q55"/>
    <mergeCell ref="O56:Q56"/>
    <mergeCell ref="O57:Q57"/>
    <mergeCell ref="O58:Q58"/>
    <mergeCell ref="G46:I46"/>
    <mergeCell ref="G47:I47"/>
    <mergeCell ref="G48:I48"/>
    <mergeCell ref="G49:I49"/>
    <mergeCell ref="G50:I50"/>
    <mergeCell ref="G51:I51"/>
    <mergeCell ref="G52:I52"/>
    <mergeCell ref="G53:I53"/>
    <mergeCell ref="G54:I54"/>
    <mergeCell ref="G61:I61"/>
    <mergeCell ref="G62:I62"/>
    <mergeCell ref="K64:M64"/>
    <mergeCell ref="K65:M65"/>
    <mergeCell ref="K66:M66"/>
    <mergeCell ref="K67:M67"/>
    <mergeCell ref="K68:M68"/>
    <mergeCell ref="K69:M69"/>
    <mergeCell ref="K54:M54"/>
    <mergeCell ref="G55:I55"/>
    <mergeCell ref="K55:M55"/>
    <mergeCell ref="K56:M56"/>
    <mergeCell ref="G56:I56"/>
    <mergeCell ref="G57:I57"/>
    <mergeCell ref="G58:I58"/>
    <mergeCell ref="G59:I59"/>
    <mergeCell ref="G60:I60"/>
    <mergeCell ref="K57:M57"/>
    <mergeCell ref="K58:M58"/>
    <mergeCell ref="K59:M59"/>
    <mergeCell ref="K60:M60"/>
    <mergeCell ref="G70:I70"/>
    <mergeCell ref="G71:I71"/>
    <mergeCell ref="G63:I63"/>
    <mergeCell ref="G64:I64"/>
    <mergeCell ref="G65:I65"/>
    <mergeCell ref="G66:I66"/>
    <mergeCell ref="G67:I67"/>
    <mergeCell ref="G68:I68"/>
    <mergeCell ref="G69:I69"/>
    <mergeCell ref="C46:E46"/>
    <mergeCell ref="C47:E47"/>
    <mergeCell ref="C48:E48"/>
    <mergeCell ref="C49:E49"/>
    <mergeCell ref="C50:E50"/>
    <mergeCell ref="C51:E51"/>
    <mergeCell ref="C52:E52"/>
    <mergeCell ref="C53:E53"/>
    <mergeCell ref="C54:E54"/>
    <mergeCell ref="C55:E55"/>
    <mergeCell ref="C56:E56"/>
    <mergeCell ref="C57:E57"/>
    <mergeCell ref="C58:E58"/>
    <mergeCell ref="C59:E59"/>
    <mergeCell ref="C67:E67"/>
    <mergeCell ref="C68:E68"/>
    <mergeCell ref="C69:E69"/>
    <mergeCell ref="C70:E70"/>
    <mergeCell ref="C71:E71"/>
    <mergeCell ref="C60:E60"/>
    <mergeCell ref="C61:E61"/>
    <mergeCell ref="C62:E62"/>
    <mergeCell ref="C63:E63"/>
    <mergeCell ref="C64:E64"/>
    <mergeCell ref="C65:E65"/>
    <mergeCell ref="C66:E66"/>
    <mergeCell ref="S67:U67"/>
    <mergeCell ref="S68:U68"/>
    <mergeCell ref="S69:U69"/>
    <mergeCell ref="S70:U70"/>
    <mergeCell ref="S71:U71"/>
    <mergeCell ref="K71:M71"/>
    <mergeCell ref="K70:M70"/>
    <mergeCell ref="O70:Q70"/>
    <mergeCell ref="O71:Q71"/>
    <mergeCell ref="O66:Q66"/>
    <mergeCell ref="O67:Q67"/>
    <mergeCell ref="O68:Q68"/>
    <mergeCell ref="O69:Q69"/>
    <mergeCell ref="K61:M61"/>
    <mergeCell ref="K62:M62"/>
    <mergeCell ref="K63:M63"/>
    <mergeCell ref="C80:Y80"/>
    <mergeCell ref="S60:U60"/>
    <mergeCell ref="S61:U61"/>
    <mergeCell ref="S62:U62"/>
    <mergeCell ref="S63:U63"/>
    <mergeCell ref="S64:U64"/>
    <mergeCell ref="S65:U65"/>
    <mergeCell ref="S66:U66"/>
    <mergeCell ref="S40:U41"/>
    <mergeCell ref="W40:Y41"/>
    <mergeCell ref="S42:U42"/>
    <mergeCell ref="W42:Y42"/>
    <mergeCell ref="S43:U43"/>
    <mergeCell ref="W43:Y43"/>
    <mergeCell ref="W44:Y44"/>
    <mergeCell ref="W48:Y48"/>
    <mergeCell ref="W49:Y49"/>
    <mergeCell ref="S44:U44"/>
    <mergeCell ref="S45:U45"/>
    <mergeCell ref="S46:U46"/>
    <mergeCell ref="S47:U47"/>
    <mergeCell ref="W47:Y47"/>
    <mergeCell ref="S48:U48"/>
    <mergeCell ref="S49:U49"/>
    <mergeCell ref="S50:U50"/>
    <mergeCell ref="W50:Y50"/>
    <mergeCell ref="S51:U51"/>
    <mergeCell ref="W51:Y51"/>
    <mergeCell ref="S52:U52"/>
    <mergeCell ref="W52:Y52"/>
    <mergeCell ref="W53:Y53"/>
    <mergeCell ref="S53:U53"/>
    <mergeCell ref="S54:U54"/>
    <mergeCell ref="S55:U55"/>
    <mergeCell ref="S56:U56"/>
    <mergeCell ref="S57:U57"/>
    <mergeCell ref="S58:U58"/>
    <mergeCell ref="S59:U59"/>
    <mergeCell ref="W54:Y54"/>
    <mergeCell ref="W55:Y55"/>
    <mergeCell ref="W56:Y56"/>
    <mergeCell ref="W57:Y57"/>
    <mergeCell ref="W58:Y58"/>
    <mergeCell ref="W59:Y59"/>
    <mergeCell ref="W60:Y60"/>
    <mergeCell ref="W68:Y68"/>
    <mergeCell ref="W69:Y69"/>
    <mergeCell ref="W70:Y70"/>
    <mergeCell ref="W71:Y71"/>
    <mergeCell ref="W61:Y61"/>
    <mergeCell ref="W62:Y62"/>
    <mergeCell ref="W63:Y63"/>
    <mergeCell ref="W64:Y64"/>
    <mergeCell ref="W65:Y65"/>
    <mergeCell ref="W66:Y66"/>
    <mergeCell ref="W67:Y67"/>
  </mergeCells>
  <conditionalFormatting sqref="AD7:AL7 Z9:AO38">
    <cfRule type="expression" dxfId="97" priority="1">
      <formula>INDIRECT("RC[4]",FALSE)</formula>
    </cfRule>
    <cfRule type="expression" dxfId="96" priority="2">
      <formula>INDIRECT("RC[3]",FALSE)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outlinePr summaryBelow="0" summaryRight="0"/>
  </sheetPr>
  <dimension ref="A1:DC70"/>
  <sheetViews>
    <sheetView showGridLines="0" workbookViewId="0">
      <selection activeCell="I61" sqref="I61"/>
    </sheetView>
  </sheetViews>
  <sheetFormatPr baseColWidth="10" defaultColWidth="12.6640625" defaultRowHeight="13"/>
  <cols>
    <col min="1" max="1" width="2.6640625" customWidth="1"/>
    <col min="2" max="2" width="3.83203125" customWidth="1"/>
    <col min="3" max="3" width="22.6640625" customWidth="1"/>
    <col min="4" max="4" width="7.6640625" customWidth="1"/>
    <col min="5" max="6" width="5.1640625" customWidth="1"/>
    <col min="7" max="8" width="6.33203125" customWidth="1"/>
    <col min="9" max="9" width="2.6640625" customWidth="1"/>
    <col min="10" max="10" width="3.83203125" customWidth="1"/>
    <col min="11" max="11" width="22.6640625" customWidth="1"/>
    <col min="12" max="12" width="7.6640625" customWidth="1"/>
    <col min="13" max="14" width="5.1640625" customWidth="1"/>
    <col min="15" max="16" width="6.33203125" customWidth="1"/>
    <col min="17" max="17" width="2.6640625" customWidth="1"/>
    <col min="18" max="18" width="3.83203125" customWidth="1"/>
    <col min="19" max="19" width="22.6640625" customWidth="1"/>
    <col min="20" max="20" width="7.6640625" customWidth="1"/>
    <col min="21" max="22" width="5.1640625" customWidth="1"/>
    <col min="23" max="24" width="6.33203125" customWidth="1"/>
    <col min="25" max="25" width="2.6640625" customWidth="1"/>
    <col min="26" max="26" width="3.83203125" customWidth="1"/>
    <col min="27" max="27" width="22.6640625" customWidth="1"/>
    <col min="28" max="28" width="7.6640625" customWidth="1"/>
    <col min="29" max="30" width="5.1640625" customWidth="1"/>
    <col min="31" max="32" width="6.33203125" customWidth="1"/>
    <col min="33" max="33" width="2.6640625" customWidth="1"/>
    <col min="34" max="34" width="6.33203125" customWidth="1"/>
    <col min="35" max="35" width="6.33203125" style="61" hidden="1" customWidth="1"/>
    <col min="36" max="36" width="13.5" style="61" hidden="1" customWidth="1"/>
    <col min="37" max="60" width="6.33203125" style="61" hidden="1" customWidth="1"/>
    <col min="61" max="83" width="6.33203125" hidden="1" customWidth="1"/>
    <col min="84" max="107" width="6.33203125" customWidth="1"/>
  </cols>
  <sheetData>
    <row r="1" spans="1:107" ht="15.75" customHeight="1">
      <c r="A1" s="12">
        <v>0</v>
      </c>
      <c r="B1" s="13"/>
      <c r="C1" s="13"/>
      <c r="D1" s="13"/>
      <c r="E1" s="13"/>
      <c r="F1" s="13"/>
      <c r="G1" s="13"/>
      <c r="H1" s="13"/>
      <c r="I1" s="13"/>
      <c r="J1" s="14"/>
      <c r="K1" s="14"/>
      <c r="L1" s="13"/>
      <c r="M1" s="13"/>
      <c r="N1" s="13"/>
      <c r="O1" s="13"/>
      <c r="P1" s="13"/>
      <c r="Q1" s="13"/>
      <c r="R1" s="13"/>
      <c r="S1" s="13"/>
      <c r="T1" s="13"/>
      <c r="U1" s="13"/>
      <c r="V1" s="13"/>
      <c r="W1" s="13"/>
      <c r="X1" s="13"/>
      <c r="Y1" s="13"/>
      <c r="Z1" s="288"/>
      <c r="AA1" s="143"/>
      <c r="AB1" s="143"/>
      <c r="AC1" s="143"/>
      <c r="AD1" s="143"/>
      <c r="AE1" s="143"/>
      <c r="AF1" s="143"/>
      <c r="AG1" s="13"/>
      <c r="AH1" s="1"/>
      <c r="AI1" s="62"/>
      <c r="AJ1" s="62"/>
      <c r="AK1" s="62"/>
      <c r="AL1" s="62"/>
      <c r="AM1" s="62"/>
      <c r="AN1" s="62"/>
      <c r="AO1" s="62"/>
      <c r="AP1" s="62"/>
      <c r="AQ1" s="62"/>
      <c r="AR1" s="62"/>
      <c r="AS1" s="62"/>
      <c r="AT1" s="62"/>
      <c r="AU1" s="62"/>
      <c r="AV1" s="62"/>
      <c r="AW1" s="62"/>
      <c r="AX1" s="62"/>
      <c r="AY1" s="62"/>
      <c r="AZ1" s="62"/>
      <c r="BA1" s="62"/>
      <c r="BB1" s="62"/>
      <c r="BC1" s="62"/>
      <c r="BD1" s="62"/>
      <c r="BE1" s="62"/>
      <c r="BF1" s="62"/>
      <c r="BG1" s="62"/>
      <c r="BH1" s="62"/>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row>
    <row r="2" spans="1:107" ht="18.75" customHeight="1">
      <c r="A2" s="13"/>
      <c r="B2" s="279" t="s">
        <v>76</v>
      </c>
      <c r="C2" s="143"/>
      <c r="D2" s="143"/>
      <c r="E2" s="143"/>
      <c r="F2" s="143"/>
      <c r="G2" s="143"/>
      <c r="H2" s="143"/>
      <c r="I2" s="13"/>
      <c r="J2" s="13"/>
      <c r="K2" s="13"/>
      <c r="L2" s="13"/>
      <c r="M2" s="13"/>
      <c r="N2" s="13"/>
      <c r="O2" s="13"/>
      <c r="P2" s="13"/>
      <c r="Q2" s="13"/>
      <c r="R2" s="13"/>
      <c r="S2" s="13"/>
      <c r="T2" s="13"/>
      <c r="U2" s="13"/>
      <c r="V2" s="13"/>
      <c r="W2" s="13"/>
      <c r="X2" s="13"/>
      <c r="Y2" s="13"/>
      <c r="Z2" s="15"/>
      <c r="AA2" s="15"/>
      <c r="AB2" s="13"/>
      <c r="AC2" s="13"/>
      <c r="AD2" s="13"/>
      <c r="AE2" s="13"/>
      <c r="AF2" s="13"/>
      <c r="AG2" s="13"/>
      <c r="AH2" s="1"/>
      <c r="AI2" s="62"/>
      <c r="AJ2" s="62"/>
      <c r="AK2" s="62"/>
      <c r="AL2" s="62"/>
      <c r="AM2" s="62"/>
      <c r="AN2" s="62"/>
      <c r="AO2" s="62"/>
      <c r="AP2" s="62"/>
      <c r="AQ2" s="62"/>
      <c r="AR2" s="62"/>
      <c r="AS2" s="62"/>
      <c r="AT2" s="62"/>
      <c r="AU2" s="62"/>
      <c r="AV2" s="62"/>
      <c r="AW2" s="62"/>
      <c r="AX2" s="62"/>
      <c r="AY2" s="62"/>
      <c r="AZ2" s="62"/>
      <c r="BA2" s="62"/>
      <c r="BB2" s="62"/>
      <c r="BC2" s="62"/>
      <c r="BD2" s="62"/>
      <c r="BE2" s="62"/>
      <c r="BF2" s="62"/>
      <c r="BG2" s="62"/>
      <c r="BH2" s="62"/>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row>
    <row r="3" spans="1:107" ht="18.75" customHeight="1">
      <c r="A3" s="13"/>
      <c r="B3" s="143"/>
      <c r="C3" s="143"/>
      <c r="D3" s="143"/>
      <c r="E3" s="143"/>
      <c r="F3" s="143"/>
      <c r="G3" s="143"/>
      <c r="H3" s="143"/>
      <c r="I3" s="13"/>
      <c r="J3" s="289" t="s">
        <v>77</v>
      </c>
      <c r="K3" s="143"/>
      <c r="L3" s="143"/>
      <c r="M3" s="143"/>
      <c r="N3" s="290">
        <f>7-$V$3</f>
        <v>7</v>
      </c>
      <c r="O3" s="143"/>
      <c r="P3" s="143"/>
      <c r="Q3" s="13"/>
      <c r="R3" s="291" t="s">
        <v>78</v>
      </c>
      <c r="S3" s="143"/>
      <c r="T3" s="143"/>
      <c r="U3" s="143"/>
      <c r="V3" s="292">
        <f>COUNTIF(D9,Calendar!$AQ$7)+COUNTIF(L9,Calendar!$AQ$7)+COUNTIF(T9,Calendar!$AQ$7)+COUNTIF(AB9,Calendar!$AQ$7)+COUNTIF(D40,Calendar!$AQ$7)+COUNTIF(L40,Calendar!$AQ$7)+COUNTIF(T40,Calendar!$AQ$7)</f>
        <v>0</v>
      </c>
      <c r="W3" s="143"/>
      <c r="X3" s="143"/>
      <c r="Y3" s="13"/>
      <c r="Z3" s="293" t="s">
        <v>0</v>
      </c>
      <c r="AA3" s="143"/>
      <c r="AB3" s="143"/>
      <c r="AC3" s="143"/>
      <c r="AD3" s="143"/>
      <c r="AE3" s="143"/>
      <c r="AF3" s="143"/>
      <c r="AG3" s="13"/>
      <c r="AH3" s="1"/>
      <c r="AI3" s="62"/>
      <c r="AJ3" s="62"/>
      <c r="AK3" s="62"/>
      <c r="AL3" s="62"/>
      <c r="AM3" s="62"/>
      <c r="AN3" s="62"/>
      <c r="AO3" s="62"/>
      <c r="AP3" s="62"/>
      <c r="AQ3" s="62"/>
      <c r="AR3" s="62"/>
      <c r="AS3" s="62"/>
      <c r="AT3" s="62"/>
      <c r="AU3" s="62"/>
      <c r="AV3" s="62"/>
      <c r="AW3" s="62"/>
      <c r="AX3" s="62"/>
      <c r="AY3" s="62"/>
      <c r="AZ3" s="62"/>
      <c r="BA3" s="62"/>
      <c r="BB3" s="62"/>
      <c r="BC3" s="62"/>
      <c r="BD3" s="62"/>
      <c r="BE3" s="62"/>
      <c r="BF3" s="62"/>
      <c r="BG3" s="62"/>
      <c r="BH3" s="62"/>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row>
    <row r="4" spans="1:107" ht="18.75" customHeight="1">
      <c r="A4" s="13"/>
      <c r="B4" s="143"/>
      <c r="C4" s="143"/>
      <c r="D4" s="143"/>
      <c r="E4" s="143"/>
      <c r="F4" s="143"/>
      <c r="G4" s="143"/>
      <c r="H4" s="143"/>
      <c r="I4" s="13"/>
      <c r="J4" s="143"/>
      <c r="K4" s="143"/>
      <c r="L4" s="143"/>
      <c r="M4" s="143"/>
      <c r="N4" s="143"/>
      <c r="O4" s="143"/>
      <c r="P4" s="143"/>
      <c r="Q4" s="13"/>
      <c r="R4" s="143"/>
      <c r="S4" s="143"/>
      <c r="T4" s="143"/>
      <c r="U4" s="143"/>
      <c r="V4" s="143"/>
      <c r="W4" s="143"/>
      <c r="X4" s="143"/>
      <c r="Y4" s="13"/>
      <c r="Z4" s="13"/>
      <c r="AA4" s="13"/>
      <c r="AB4" s="13"/>
      <c r="AC4" s="13"/>
      <c r="AD4" s="13"/>
      <c r="AE4" s="13"/>
      <c r="AF4" s="13"/>
      <c r="AG4" s="13"/>
      <c r="AH4" s="1"/>
      <c r="AI4" s="62"/>
      <c r="AJ4" s="62"/>
      <c r="AK4" s="62"/>
      <c r="AL4" s="62"/>
      <c r="AM4" s="62"/>
      <c r="AN4" s="62"/>
      <c r="AO4" s="62"/>
      <c r="AP4" s="62"/>
      <c r="AQ4" s="62"/>
      <c r="AR4" s="62"/>
      <c r="AS4" s="62"/>
      <c r="AT4" s="62"/>
      <c r="AU4" s="62"/>
      <c r="AV4" s="62"/>
      <c r="AW4" s="62"/>
      <c r="AX4" s="62"/>
      <c r="AY4" s="62"/>
      <c r="AZ4" s="62"/>
      <c r="BA4" s="62"/>
      <c r="BB4" s="62"/>
      <c r="BC4" s="62"/>
      <c r="BD4" s="62"/>
      <c r="BE4" s="62"/>
      <c r="BF4" s="62"/>
      <c r="BG4" s="62"/>
      <c r="BH4" s="62"/>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row>
    <row r="5" spans="1:107" ht="18.75" customHeight="1">
      <c r="A5" s="13"/>
      <c r="B5" s="13"/>
      <c r="C5" s="13"/>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
      <c r="AI5" s="62"/>
      <c r="AJ5" s="294" t="s">
        <v>79</v>
      </c>
      <c r="AK5" s="295"/>
      <c r="AL5" s="295"/>
      <c r="AM5" s="295"/>
      <c r="AN5" s="295"/>
      <c r="AO5" s="295"/>
      <c r="AP5" s="62"/>
      <c r="AQ5" s="62"/>
      <c r="AR5" s="62"/>
      <c r="AS5" s="62"/>
      <c r="AT5" s="62"/>
      <c r="AU5" s="62"/>
      <c r="AV5" s="62"/>
      <c r="AW5" s="62"/>
      <c r="AX5" s="62"/>
      <c r="AY5" s="62"/>
      <c r="AZ5" s="62"/>
      <c r="BA5" s="62"/>
      <c r="BB5" s="62"/>
      <c r="BC5" s="62"/>
      <c r="BD5" s="62"/>
      <c r="BE5" s="62"/>
      <c r="BF5" s="62"/>
      <c r="BG5" s="62"/>
      <c r="BH5" s="62"/>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row>
    <row r="6" spans="1:107" ht="18.75" customHeight="1">
      <c r="A6" s="13"/>
      <c r="B6" s="274" t="str" cm="1">
        <f t="array" ref="B6">_xlfn.SWITCH(TEXT(D8,"DDDD"),"SUNDAY","S U N D A Y","MONDAY","M O N D A Y","TUESDAY","T U E S D A Y","WEDNESDAY","W E D N E S D A Y","THURSDAY","T H U R S D A Y","FRIDAY","F R I D A Y","SATURDAY","S A T U R D A Y","SUNDAY","S U N D A Y")</f>
        <v>T H U R S D A Y</v>
      </c>
      <c r="C6" s="275"/>
      <c r="D6" s="275"/>
      <c r="E6" s="275"/>
      <c r="F6" s="275"/>
      <c r="G6" s="275"/>
      <c r="H6" s="276"/>
      <c r="I6" s="13"/>
      <c r="J6" s="261" t="str" cm="1">
        <f t="array" ref="J6">_xlfn.SWITCH(TEXT(L8,"DDDD"),"SUNDAY","S U N D A Y","MONDAY","M O N D A Y","TUESDAY","T U E S D A Y","WEDNESDAY","W E D N E S D A Y","THURSDAY","T H U R S D A Y","FRIDAY","F R I D A Y","SATURDAY","S A T U R D A Y","SUNDAY","S U N D A Y")</f>
        <v>F R I D A Y</v>
      </c>
      <c r="K6" s="262"/>
      <c r="L6" s="262"/>
      <c r="M6" s="262"/>
      <c r="N6" s="262"/>
      <c r="O6" s="262"/>
      <c r="P6" s="263"/>
      <c r="Q6" s="13"/>
      <c r="R6" s="266" t="str" cm="1">
        <f t="array" ref="R6">_xlfn.SWITCH(TEXT(T8,"DDDD"),"SUNDAY","S U N D A Y","MONDAY","M O N D A Y","TUESDAY","T U E S D A Y","WEDNESDAY","W E D N E S D A Y","THURSDAY","T H U R S D A Y","FRIDAY","F R I D A Y","SATURDAY","S A T U R D A Y","SUNDAY","S U N D A Y")</f>
        <v>S A T U R D A Y</v>
      </c>
      <c r="S6" s="267"/>
      <c r="T6" s="267"/>
      <c r="U6" s="267"/>
      <c r="V6" s="267"/>
      <c r="W6" s="267"/>
      <c r="X6" s="268"/>
      <c r="Y6" s="16"/>
      <c r="Z6" s="280" t="str" cm="1">
        <f t="array" ref="Z6">_xlfn.SWITCH(TEXT(AB8,"DDDD"),"SUNDAY","S U N D A Y","MONDAY","M O N D A Y","TUESDAY","T U E S D A Y","WEDNESDAY","W E D N E S D A Y","THURSDAY","T H U R S D A Y","FRIDAY","F R I D A Y","SATURDAY","S A T U R D A Y","SUNDAY","S U N D A Y")</f>
        <v>S U N D A Y</v>
      </c>
      <c r="AA6" s="281"/>
      <c r="AB6" s="281"/>
      <c r="AC6" s="281"/>
      <c r="AD6" s="281"/>
      <c r="AE6" s="281"/>
      <c r="AF6" s="282"/>
      <c r="AG6" s="13"/>
      <c r="AH6" s="1"/>
      <c r="AI6" s="62"/>
      <c r="AJ6" s="64" t="str" cm="1">
        <f t="array" ref="AJ6">_xlfn.LET(_xlpm.a,IF($D$10&lt;&gt;"",INDEX(Setup!$AB$8:$AL$38,,MATCH($D$10,Setup!$AB$7:$AL$7,0)),{""}),_xlpm.b,IF($D$11&lt;&gt;"",INDEX(Setup!$AB$8:$AL$38,,MATCH($D$11,Setup!$AB$7:$AL$7,0)),{""}),_xlpm.c,IF($D$12&lt;&gt;"",INDEX(Setup!$AB$8:$AL$38,,MATCH($D$12,Setup!$AB$7:$AL$7,0)),{""}),_xlpm.stacked,_xlfn.VSTACK(_xlpm.a,_xlpm.b,_xlpm.c),IFERROR(TRANSPOSE(_xlfn._xlws.FILTER(_xlpm.stacked,(_xlpm.stacked&lt;&gt;0)*(_xlpm.stacked&lt;&gt;"")*(_xlpm.stacked&lt;&gt;"#N/A"))),""))</f>
        <v/>
      </c>
      <c r="AK6" s="62"/>
      <c r="AL6" s="62"/>
      <c r="AM6" s="62"/>
      <c r="AN6" s="62"/>
      <c r="AO6" s="62"/>
      <c r="AP6" s="62"/>
      <c r="AQ6" s="62"/>
      <c r="AR6" s="62"/>
      <c r="AS6" s="62"/>
      <c r="AT6" s="62"/>
      <c r="AU6" s="62"/>
      <c r="AV6" s="62"/>
      <c r="AW6" s="62"/>
      <c r="AX6" s="62"/>
      <c r="AY6" s="62"/>
      <c r="AZ6" s="62"/>
      <c r="BA6" s="62"/>
      <c r="BB6" s="62"/>
      <c r="BC6" s="62"/>
      <c r="BD6" s="62"/>
      <c r="BE6" s="62"/>
      <c r="BF6" s="62"/>
      <c r="BG6" s="62"/>
      <c r="BH6" s="62"/>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row>
    <row r="7" spans="1:107" ht="18.75" customHeight="1">
      <c r="A7" s="13"/>
      <c r="B7" s="277"/>
      <c r="C7" s="143"/>
      <c r="D7" s="143"/>
      <c r="E7" s="143"/>
      <c r="F7" s="143"/>
      <c r="G7" s="143"/>
      <c r="H7" s="278"/>
      <c r="I7" s="13"/>
      <c r="J7" s="264"/>
      <c r="K7" s="143"/>
      <c r="L7" s="143"/>
      <c r="M7" s="143"/>
      <c r="N7" s="143"/>
      <c r="O7" s="143"/>
      <c r="P7" s="265"/>
      <c r="Q7" s="13"/>
      <c r="R7" s="269"/>
      <c r="S7" s="143"/>
      <c r="T7" s="143"/>
      <c r="U7" s="143"/>
      <c r="V7" s="143"/>
      <c r="W7" s="143"/>
      <c r="X7" s="270"/>
      <c r="Y7" s="16"/>
      <c r="Z7" s="283"/>
      <c r="AA7" s="143"/>
      <c r="AB7" s="143"/>
      <c r="AC7" s="143"/>
      <c r="AD7" s="143"/>
      <c r="AE7" s="143"/>
      <c r="AF7" s="284"/>
      <c r="AG7" s="13"/>
      <c r="AH7" s="2"/>
      <c r="AI7" s="62"/>
      <c r="AJ7" s="64" t="str" cm="1">
        <f t="array" ref="AJ7">_xlfn.LET(_xlpm.a,IF($L$10&lt;&gt;"",INDEX(Setup!$AB$8:$AL$38,,MATCH($L$10,Setup!$AB$7:$AL$7,0)),{""}),_xlpm.b,IF($L$11&lt;&gt;"",INDEX(Setup!$AB$8:$AL$38,,MATCH($L$11,Setup!$AB$7:$AL$7,0)),{""}),_xlpm.c,IF($L$12&lt;&gt;"",INDEX(Setup!$AB$8:$AL$38,,MATCH($L$12,Setup!$AB$7:$AL$7,0)),{""}),_xlpm.stacked,_xlfn.VSTACK(_xlpm.a,_xlpm.b,_xlpm.c),IFERROR(TRANSPOSE(_xlfn._xlws.FILTER(_xlpm.stacked,(_xlpm.stacked&lt;&gt;0)*(_xlpm.stacked&lt;&gt;"")*(_xlpm.stacked&lt;&gt;"#N/A"))),""))</f>
        <v/>
      </c>
      <c r="AK7" s="62"/>
      <c r="AL7" s="62"/>
      <c r="AM7" s="62"/>
      <c r="AN7" s="62"/>
      <c r="AO7" s="62"/>
      <c r="AP7" s="62"/>
      <c r="AQ7" s="62"/>
      <c r="AR7" s="62"/>
      <c r="AS7" s="62"/>
      <c r="AT7" s="62"/>
      <c r="AU7" s="62"/>
      <c r="AV7" s="62"/>
      <c r="AW7" s="62"/>
      <c r="AX7" s="62"/>
      <c r="AY7" s="62"/>
      <c r="AZ7" s="62"/>
      <c r="BA7" s="62"/>
      <c r="BB7" s="62"/>
      <c r="BC7" s="62"/>
      <c r="BD7" s="62"/>
      <c r="BE7" s="62"/>
      <c r="BF7" s="62"/>
      <c r="BG7" s="62"/>
      <c r="BH7" s="62"/>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row>
    <row r="8" spans="1:107" ht="18.75" customHeight="1">
      <c r="A8" s="17"/>
      <c r="B8" s="248" t="s">
        <v>80</v>
      </c>
      <c r="C8" s="249"/>
      <c r="D8" s="250">
        <f>$A$1+Calendar!$AY$29</f>
        <v>46191</v>
      </c>
      <c r="E8" s="249"/>
      <c r="F8" s="249"/>
      <c r="G8" s="249"/>
      <c r="H8" s="251"/>
      <c r="I8" s="17"/>
      <c r="J8" s="253" t="s">
        <v>80</v>
      </c>
      <c r="K8" s="249"/>
      <c r="L8" s="254">
        <f>$A$1+Calendar!$AY$29+1</f>
        <v>46192</v>
      </c>
      <c r="M8" s="249"/>
      <c r="N8" s="249"/>
      <c r="O8" s="249"/>
      <c r="P8" s="255"/>
      <c r="Q8" s="17"/>
      <c r="R8" s="271" t="s">
        <v>80</v>
      </c>
      <c r="S8" s="249"/>
      <c r="T8" s="272">
        <f>$A$1+Calendar!$AY$29+2</f>
        <v>46193</v>
      </c>
      <c r="U8" s="249"/>
      <c r="V8" s="249"/>
      <c r="W8" s="249"/>
      <c r="X8" s="273"/>
      <c r="Y8" s="18"/>
      <c r="Z8" s="287" t="s">
        <v>80</v>
      </c>
      <c r="AA8" s="249"/>
      <c r="AB8" s="285">
        <f>$A$1+Calendar!$AY$29+3</f>
        <v>46194</v>
      </c>
      <c r="AC8" s="249"/>
      <c r="AD8" s="249"/>
      <c r="AE8" s="249"/>
      <c r="AF8" s="286"/>
      <c r="AG8" s="17"/>
      <c r="AH8" s="19"/>
      <c r="AI8" s="65"/>
      <c r="AJ8" s="64" t="str" cm="1">
        <f t="array" ref="AJ8">_xlfn.LET(_xlpm.a,IF($T$10&lt;&gt;"",INDEX(Setup!$AB$8:$AL$38,,MATCH($T$10,Setup!$AB$7:$AL$7,0)),{""}),_xlpm.b,IF($T$11&lt;&gt;"",INDEX(Setup!$AB$8:$AL$38,,MATCH($T$11,Setup!$AB$7:$AL$7,0)),{""}),_xlpm.c,IF($T$12&lt;&gt;"",INDEX(Setup!$AB$8:$AL$38,,MATCH($T$12,Setup!$AB$7:$AL$7,0)),{""}),_xlpm.stacked,_xlfn.VSTACK(_xlpm.a,_xlpm.b,_xlpm.c),IFERROR(TRANSPOSE(_xlfn._xlws.FILTER(_xlpm.stacked,(_xlpm.stacked&lt;&gt;0)*(_xlpm.stacked&lt;&gt;"")*(_xlpm.stacked&lt;&gt;"#N/A"))),""))</f>
        <v/>
      </c>
      <c r="AK8" s="65"/>
      <c r="AL8" s="65"/>
      <c r="AM8" s="65"/>
      <c r="AN8" s="65"/>
      <c r="AO8" s="65"/>
      <c r="AP8" s="65"/>
      <c r="AQ8" s="65"/>
      <c r="AR8" s="65"/>
      <c r="AS8" s="65"/>
      <c r="AT8" s="65"/>
      <c r="AU8" s="65"/>
      <c r="AV8" s="65"/>
      <c r="AW8" s="65"/>
      <c r="AX8" s="65"/>
      <c r="AY8" s="65"/>
      <c r="AZ8" s="65"/>
      <c r="BA8" s="65"/>
      <c r="BB8" s="65"/>
      <c r="BC8" s="65"/>
      <c r="BD8" s="65"/>
      <c r="BE8" s="65"/>
      <c r="BF8" s="65"/>
      <c r="BG8" s="65"/>
      <c r="BH8" s="65"/>
      <c r="BI8" s="20"/>
      <c r="BJ8" s="20"/>
      <c r="BK8" s="20"/>
      <c r="BL8" s="20"/>
      <c r="BM8" s="20"/>
      <c r="BN8" s="20"/>
      <c r="BO8" s="20"/>
      <c r="BP8" s="20"/>
      <c r="BQ8" s="20"/>
      <c r="BR8" s="20"/>
      <c r="BS8" s="20"/>
      <c r="BT8" s="20"/>
      <c r="BU8" s="20"/>
      <c r="BV8" s="20"/>
      <c r="BW8" s="20"/>
      <c r="BX8" s="20"/>
      <c r="BY8" s="20"/>
      <c r="BZ8" s="20"/>
      <c r="CA8" s="20"/>
      <c r="CB8" s="20"/>
      <c r="CC8" s="20"/>
      <c r="CD8" s="20"/>
      <c r="CE8" s="20"/>
      <c r="CF8" s="20"/>
      <c r="CG8" s="20"/>
      <c r="CH8" s="20"/>
      <c r="CI8" s="20"/>
      <c r="CJ8" s="20"/>
      <c r="CK8" s="20"/>
      <c r="CL8" s="20"/>
      <c r="CM8" s="20"/>
      <c r="CN8" s="20"/>
      <c r="CO8" s="20"/>
      <c r="CP8" s="20"/>
      <c r="CQ8" s="20"/>
      <c r="CR8" s="20"/>
      <c r="CS8" s="20"/>
      <c r="CT8" s="20"/>
      <c r="CU8" s="20"/>
      <c r="CV8" s="20"/>
      <c r="CW8" s="20"/>
      <c r="CX8" s="20"/>
      <c r="CY8" s="20"/>
      <c r="CZ8" s="20"/>
      <c r="DA8" s="20"/>
      <c r="DB8" s="20"/>
      <c r="DC8" s="20"/>
    </row>
    <row r="9" spans="1:107" ht="18.75" customHeight="1">
      <c r="A9" s="13"/>
      <c r="B9" s="252" t="s">
        <v>81</v>
      </c>
      <c r="C9" s="223"/>
      <c r="D9" s="222"/>
      <c r="E9" s="218"/>
      <c r="F9" s="218"/>
      <c r="G9" s="218"/>
      <c r="H9" s="224"/>
      <c r="I9" s="69"/>
      <c r="J9" s="241" t="s">
        <v>81</v>
      </c>
      <c r="K9" s="223"/>
      <c r="L9" s="222"/>
      <c r="M9" s="218"/>
      <c r="N9" s="218"/>
      <c r="O9" s="218"/>
      <c r="P9" s="216"/>
      <c r="Q9" s="69"/>
      <c r="R9" s="256" t="s">
        <v>81</v>
      </c>
      <c r="S9" s="223"/>
      <c r="T9" s="222"/>
      <c r="U9" s="218"/>
      <c r="V9" s="218"/>
      <c r="W9" s="218"/>
      <c r="X9" s="214"/>
      <c r="Y9" s="70"/>
      <c r="Z9" s="299" t="s">
        <v>81</v>
      </c>
      <c r="AA9" s="223"/>
      <c r="AB9" s="222"/>
      <c r="AC9" s="218"/>
      <c r="AD9" s="218"/>
      <c r="AE9" s="218"/>
      <c r="AF9" s="298"/>
      <c r="AG9" s="13"/>
      <c r="AH9" s="2"/>
      <c r="AI9" s="62"/>
      <c r="AJ9" s="64" t="str" cm="1">
        <f t="array" ref="AJ9">_xlfn.LET(_xlpm.a,IF($AB$10&lt;&gt;"",INDEX(Setup!$AB$8:$AL$38,,MATCH($AB$10,Setup!$AB$7:$AL$7,0)),{""}),_xlpm.b,IF($AB$11&lt;&gt;"",INDEX(Setup!$AB$8:$AL$38,,MATCH($AB$11,Setup!$AB$7:$AL$7,0)),{""}),_xlpm.c,IF($AB$12&lt;&gt;"",INDEX(Setup!$AB$8:$AL$38,,MATCH($AB$12,Setup!$AB$7:$AL$7,0)),{""}),_xlpm.stacked,_xlfn.VSTACK(_xlpm.a,_xlpm.b,_xlpm.c),IFERROR(TRANSPOSE(_xlfn._xlws.FILTER(_xlpm.stacked,(_xlpm.stacked&lt;&gt;0)*(_xlpm.stacked&lt;&gt;"")*(_xlpm.stacked&lt;&gt;"#N/A"))),""))</f>
        <v/>
      </c>
      <c r="AK9" s="62"/>
      <c r="AL9" s="62"/>
      <c r="AM9" s="62"/>
      <c r="AN9" s="62"/>
      <c r="AO9" s="62"/>
      <c r="AP9" s="62"/>
      <c r="AQ9" s="62"/>
      <c r="AR9" s="62"/>
      <c r="AS9" s="62"/>
      <c r="AT9" s="62"/>
      <c r="AU9" s="62"/>
      <c r="AV9" s="62"/>
      <c r="AW9" s="62"/>
      <c r="AX9" s="62"/>
      <c r="AY9" s="62"/>
      <c r="AZ9" s="62"/>
      <c r="BA9" s="62"/>
      <c r="BB9" s="62"/>
      <c r="BC9" s="62"/>
      <c r="BD9" s="62"/>
      <c r="BE9" s="62"/>
      <c r="BF9" s="62"/>
      <c r="BG9" s="62"/>
      <c r="BH9" s="62"/>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row>
    <row r="10" spans="1:107" ht="18.75" customHeight="1">
      <c r="A10" s="13"/>
      <c r="B10" s="257" t="s">
        <v>83</v>
      </c>
      <c r="C10" s="243"/>
      <c r="D10" s="222"/>
      <c r="E10" s="218"/>
      <c r="F10" s="218"/>
      <c r="G10" s="218"/>
      <c r="H10" s="224"/>
      <c r="I10" s="69"/>
      <c r="J10" s="242" t="s">
        <v>83</v>
      </c>
      <c r="K10" s="243"/>
      <c r="L10" s="222"/>
      <c r="M10" s="218"/>
      <c r="N10" s="218"/>
      <c r="O10" s="218"/>
      <c r="P10" s="216"/>
      <c r="Q10" s="69"/>
      <c r="R10" s="259" t="s">
        <v>83</v>
      </c>
      <c r="S10" s="243"/>
      <c r="T10" s="222"/>
      <c r="U10" s="218"/>
      <c r="V10" s="218"/>
      <c r="W10" s="218"/>
      <c r="X10" s="214"/>
      <c r="Y10" s="70"/>
      <c r="Z10" s="300" t="s">
        <v>83</v>
      </c>
      <c r="AA10" s="243"/>
      <c r="AB10" s="222"/>
      <c r="AC10" s="218"/>
      <c r="AD10" s="218"/>
      <c r="AE10" s="218"/>
      <c r="AF10" s="298"/>
      <c r="AG10" s="13"/>
      <c r="AH10" s="2"/>
      <c r="AI10" s="62"/>
      <c r="AJ10" s="64" t="str" cm="1">
        <f t="array" ref="AJ10">_xlfn.LET(_xlpm.a,IF($D$41&lt;&gt;"",INDEX(Setup!$AB$8:$AL$38,,MATCH($D$41,Setup!$AB$7:$AL$7,0)),{""}),_xlpm.b,IF($D$42&lt;&gt;"",INDEX(Setup!$AB$8:$AL$38,,MATCH($D$42,Setup!$AB$7:$AL$7,0)),{""}),_xlpm.c,IF($D$43&lt;&gt;"",INDEX(Setup!$AB$8:$AL$38,,MATCH($D$43,Setup!$AB$7:$AL$7,0)),{""}),_xlpm.stacked,_xlfn.VSTACK(_xlpm.a,_xlpm.b,_xlpm.c),IFERROR(TRANSPOSE(_xlfn._xlws.FILTER(_xlpm.stacked,(_xlpm.stacked&lt;&gt;0)*(_xlpm.stacked&lt;&gt;"")*(_xlpm.stacked&lt;&gt;"#N/A"))),""))</f>
        <v/>
      </c>
      <c r="AK10" s="62"/>
      <c r="AL10" s="62"/>
      <c r="AM10" s="62"/>
      <c r="AN10" s="62"/>
      <c r="AO10" s="62"/>
      <c r="AP10" s="62"/>
      <c r="AQ10" s="62"/>
      <c r="AR10" s="62"/>
      <c r="AS10" s="62"/>
      <c r="AT10" s="62"/>
      <c r="AU10" s="62"/>
      <c r="AV10" s="62"/>
      <c r="AW10" s="62"/>
      <c r="AX10" s="62"/>
      <c r="AY10" s="62"/>
      <c r="AZ10" s="62"/>
      <c r="BA10" s="62"/>
      <c r="BB10" s="62"/>
      <c r="BC10" s="62"/>
      <c r="BD10" s="62"/>
      <c r="BE10" s="62"/>
      <c r="BF10" s="62"/>
      <c r="BG10" s="62"/>
      <c r="BH10" s="62"/>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row>
    <row r="11" spans="1:107" ht="18.75" customHeight="1">
      <c r="A11" s="13"/>
      <c r="B11" s="153"/>
      <c r="C11" s="244"/>
      <c r="D11" s="222"/>
      <c r="E11" s="218"/>
      <c r="F11" s="218"/>
      <c r="G11" s="218"/>
      <c r="H11" s="224"/>
      <c r="I11" s="69"/>
      <c r="J11" s="183"/>
      <c r="K11" s="244"/>
      <c r="L11" s="222"/>
      <c r="M11" s="218"/>
      <c r="N11" s="218"/>
      <c r="O11" s="218"/>
      <c r="P11" s="216"/>
      <c r="Q11" s="69"/>
      <c r="R11" s="188"/>
      <c r="S11" s="244"/>
      <c r="T11" s="222"/>
      <c r="U11" s="218"/>
      <c r="V11" s="218"/>
      <c r="W11" s="218"/>
      <c r="X11" s="214"/>
      <c r="Y11" s="70"/>
      <c r="Z11" s="178"/>
      <c r="AA11" s="244"/>
      <c r="AB11" s="222"/>
      <c r="AC11" s="218"/>
      <c r="AD11" s="218"/>
      <c r="AE11" s="218"/>
      <c r="AF11" s="298"/>
      <c r="AG11" s="13"/>
      <c r="AH11" s="2"/>
      <c r="AI11" s="62"/>
      <c r="AJ11" s="64" t="str" cm="1">
        <f t="array" ref="AJ11">_xlfn.LET(_xlpm.a,IF($L$41&lt;&gt;"",INDEX(Setup!$AB$8:$AL$38,,MATCH($L$41,Setup!$AB$7:$AL$7,0)),{""}),_xlpm.b,IF($L$42&lt;&gt;"",INDEX(Setup!$AB$8:$AL$38,,MATCH($L$42,Setup!$AB$7:$AL$7,0)),{""}),_xlpm.c,IF($L$43&lt;&gt;"",INDEX(Setup!$AB$8:$AL$38,,MATCH($L$43,Setup!$AB$7:$AL$7,0)),{""}),_xlpm.stacked,_xlfn.VSTACK(_xlpm.a,_xlpm.b,_xlpm.c),IFERROR(TRANSPOSE(_xlfn._xlws.FILTER(_xlpm.stacked,(_xlpm.stacked&lt;&gt;0)*(_xlpm.stacked&lt;&gt;"")*(_xlpm.stacked&lt;&gt;"#N/A"))),""))</f>
        <v/>
      </c>
      <c r="AK11" s="62"/>
      <c r="AL11" s="62"/>
      <c r="AM11" s="62"/>
      <c r="AN11" s="62"/>
      <c r="AO11" s="62"/>
      <c r="AP11" s="62"/>
      <c r="AQ11" s="62"/>
      <c r="AR11" s="62"/>
      <c r="AS11" s="62"/>
      <c r="AT11" s="62"/>
      <c r="AU11" s="62"/>
      <c r="AV11" s="62"/>
      <c r="AW11" s="62"/>
      <c r="AX11" s="62"/>
      <c r="AY11" s="62"/>
      <c r="AZ11" s="62"/>
      <c r="BA11" s="62"/>
      <c r="BB11" s="62"/>
      <c r="BC11" s="62"/>
      <c r="BD11" s="62"/>
      <c r="BE11" s="62"/>
      <c r="BF11" s="62"/>
      <c r="BG11" s="62"/>
      <c r="BH11" s="62"/>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row>
    <row r="12" spans="1:107" ht="18.75" customHeight="1">
      <c r="A12" s="13"/>
      <c r="B12" s="258"/>
      <c r="C12" s="246"/>
      <c r="D12" s="222"/>
      <c r="E12" s="218"/>
      <c r="F12" s="218"/>
      <c r="G12" s="218"/>
      <c r="H12" s="224"/>
      <c r="I12" s="69"/>
      <c r="J12" s="245"/>
      <c r="K12" s="246"/>
      <c r="L12" s="222"/>
      <c r="M12" s="218"/>
      <c r="N12" s="218"/>
      <c r="O12" s="218"/>
      <c r="P12" s="216"/>
      <c r="Q12" s="69"/>
      <c r="R12" s="260"/>
      <c r="S12" s="246"/>
      <c r="T12" s="222"/>
      <c r="U12" s="218"/>
      <c r="V12" s="218"/>
      <c r="W12" s="218"/>
      <c r="X12" s="214"/>
      <c r="Y12" s="70"/>
      <c r="Z12" s="301"/>
      <c r="AA12" s="246"/>
      <c r="AB12" s="222"/>
      <c r="AC12" s="218"/>
      <c r="AD12" s="218"/>
      <c r="AE12" s="218"/>
      <c r="AF12" s="298"/>
      <c r="AG12" s="13"/>
      <c r="AH12" s="2"/>
      <c r="AI12" s="62"/>
      <c r="AJ12" s="64" t="str" cm="1">
        <f t="array" ref="AJ12">_xlfn.LET(_xlpm.a,IF($T$41&lt;&gt;"",INDEX(Setup!$AB$8:$AL$38,,MATCH($T$41,Setup!$AB$7:$AL$7,0)),{""}),_xlpm.b,IF($T$42&lt;&gt;"",INDEX(Setup!$AB$8:$AL$38,,MATCH($T$42,Setup!$AB$7:$AL$7,0)),{""}),_xlpm.c,IF($T$43&lt;&gt;"",INDEX(Setup!$AB$8:$AL$38,,MATCH($T$43,Setup!$AB$7:$AL$7,0)),{""}),_xlpm.stacked,_xlfn.VSTACK(_xlpm.a,_xlpm.b,_xlpm.c),IFERROR(TRANSPOSE(_xlfn._xlws.FILTER(_xlpm.stacked,(_xlpm.stacked&lt;&gt;0)*(_xlpm.stacked&lt;&gt;"")*(_xlpm.stacked&lt;&gt;"#N/A"))),""))</f>
        <v/>
      </c>
      <c r="AK12" s="62"/>
      <c r="AL12" s="62"/>
      <c r="AM12" s="62"/>
      <c r="AN12" s="62"/>
      <c r="AO12" s="62"/>
      <c r="AP12" s="62"/>
      <c r="AQ12" s="62"/>
      <c r="AR12" s="62"/>
      <c r="AS12" s="62"/>
      <c r="AT12" s="62"/>
      <c r="AU12" s="62"/>
      <c r="AV12" s="62"/>
      <c r="AW12" s="62"/>
      <c r="AX12" s="62"/>
      <c r="AY12" s="62"/>
      <c r="AZ12" s="62"/>
      <c r="BA12" s="62"/>
      <c r="BB12" s="62"/>
      <c r="BC12" s="62"/>
      <c r="BD12" s="62"/>
      <c r="BE12" s="62"/>
      <c r="BF12" s="62"/>
      <c r="BG12" s="62"/>
      <c r="BH12" s="62"/>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row>
    <row r="13" spans="1:107" ht="18.75" customHeight="1">
      <c r="A13" s="13"/>
      <c r="B13" s="240" t="s">
        <v>84</v>
      </c>
      <c r="C13" s="218"/>
      <c r="D13" s="71" t="s">
        <v>85</v>
      </c>
      <c r="E13" s="71" t="s">
        <v>86</v>
      </c>
      <c r="F13" s="71" t="s">
        <v>87</v>
      </c>
      <c r="G13" s="71" t="s">
        <v>88</v>
      </c>
      <c r="H13" s="72" t="s">
        <v>89</v>
      </c>
      <c r="I13" s="69"/>
      <c r="J13" s="217" t="s">
        <v>84</v>
      </c>
      <c r="K13" s="218"/>
      <c r="L13" s="73" t="s">
        <v>85</v>
      </c>
      <c r="M13" s="73" t="s">
        <v>86</v>
      </c>
      <c r="N13" s="73" t="s">
        <v>87</v>
      </c>
      <c r="O13" s="73" t="s">
        <v>88</v>
      </c>
      <c r="P13" s="74" t="s">
        <v>89</v>
      </c>
      <c r="Q13" s="69"/>
      <c r="R13" s="239" t="s">
        <v>84</v>
      </c>
      <c r="S13" s="218"/>
      <c r="T13" s="75" t="s">
        <v>85</v>
      </c>
      <c r="U13" s="75" t="s">
        <v>86</v>
      </c>
      <c r="V13" s="75" t="s">
        <v>87</v>
      </c>
      <c r="W13" s="75" t="s">
        <v>88</v>
      </c>
      <c r="X13" s="76" t="s">
        <v>89</v>
      </c>
      <c r="Y13" s="70"/>
      <c r="Z13" s="296" t="s">
        <v>84</v>
      </c>
      <c r="AA13" s="218"/>
      <c r="AB13" s="77" t="s">
        <v>85</v>
      </c>
      <c r="AC13" s="77" t="s">
        <v>86</v>
      </c>
      <c r="AD13" s="77" t="s">
        <v>87</v>
      </c>
      <c r="AE13" s="77" t="s">
        <v>88</v>
      </c>
      <c r="AF13" s="78" t="s">
        <v>89</v>
      </c>
      <c r="AG13" s="13"/>
      <c r="AH13" s="2"/>
      <c r="AI13" s="62"/>
      <c r="AJ13" s="62"/>
      <c r="AK13" s="62"/>
      <c r="AL13" s="62"/>
      <c r="AM13" s="62"/>
      <c r="AN13" s="62"/>
      <c r="AO13" s="62"/>
      <c r="AP13" s="62"/>
      <c r="AQ13" s="62"/>
      <c r="AR13" s="62"/>
      <c r="AS13" s="62"/>
      <c r="AT13" s="62"/>
      <c r="AU13" s="62"/>
      <c r="AV13" s="62"/>
      <c r="AW13" s="62"/>
      <c r="AX13" s="62"/>
      <c r="AY13" s="62"/>
      <c r="AZ13" s="62"/>
      <c r="BA13" s="62"/>
      <c r="BB13" s="62"/>
      <c r="BC13" s="62"/>
      <c r="BD13" s="62"/>
      <c r="BE13" s="62"/>
      <c r="BF13" s="62"/>
      <c r="BG13" s="62"/>
      <c r="BH13" s="62"/>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row>
    <row r="14" spans="1:107" ht="18.75" customHeight="1">
      <c r="A14" s="16"/>
      <c r="B14" s="79"/>
      <c r="C14" s="80"/>
      <c r="D14" s="81"/>
      <c r="E14" s="81"/>
      <c r="F14" s="81"/>
      <c r="G14" s="81"/>
      <c r="H14" s="82"/>
      <c r="I14" s="69"/>
      <c r="J14" s="83"/>
      <c r="K14" s="80"/>
      <c r="L14" s="81"/>
      <c r="M14" s="81"/>
      <c r="N14" s="81"/>
      <c r="O14" s="81"/>
      <c r="P14" s="84"/>
      <c r="Q14" s="69"/>
      <c r="R14" s="85"/>
      <c r="S14" s="80"/>
      <c r="T14" s="81"/>
      <c r="U14" s="81"/>
      <c r="V14" s="81"/>
      <c r="W14" s="81"/>
      <c r="X14" s="86"/>
      <c r="Y14" s="70"/>
      <c r="Z14" s="87"/>
      <c r="AA14" s="80"/>
      <c r="AB14" s="81"/>
      <c r="AC14" s="81"/>
      <c r="AD14" s="81"/>
      <c r="AE14" s="81"/>
      <c r="AF14" s="88"/>
      <c r="AG14" s="13"/>
      <c r="AH14" s="2"/>
      <c r="AI14" s="62"/>
      <c r="AJ14" s="62"/>
      <c r="AK14" s="62"/>
      <c r="AL14" s="62"/>
      <c r="AM14" s="62"/>
      <c r="AN14" s="62"/>
      <c r="AO14" s="62"/>
      <c r="AP14" s="62"/>
      <c r="AQ14" s="62"/>
      <c r="AR14" s="62"/>
      <c r="AS14" s="62"/>
      <c r="AT14" s="62"/>
      <c r="AU14" s="62"/>
      <c r="AV14" s="62"/>
      <c r="AW14" s="62"/>
      <c r="AX14" s="62"/>
      <c r="AY14" s="62"/>
      <c r="AZ14" s="62"/>
      <c r="BA14" s="62"/>
      <c r="BB14" s="62"/>
      <c r="BC14" s="62"/>
      <c r="BD14" s="62"/>
      <c r="BE14" s="62"/>
      <c r="BF14" s="62"/>
      <c r="BG14" s="62"/>
      <c r="BH14" s="62"/>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row>
    <row r="15" spans="1:107" ht="18.75" customHeight="1">
      <c r="A15" s="13"/>
      <c r="B15" s="89"/>
      <c r="C15" s="80"/>
      <c r="D15" s="81"/>
      <c r="E15" s="81"/>
      <c r="F15" s="81"/>
      <c r="G15" s="81"/>
      <c r="H15" s="82"/>
      <c r="I15" s="69"/>
      <c r="J15" s="90"/>
      <c r="K15" s="80"/>
      <c r="L15" s="81"/>
      <c r="M15" s="81"/>
      <c r="N15" s="81"/>
      <c r="O15" s="81"/>
      <c r="P15" s="84"/>
      <c r="Q15" s="69"/>
      <c r="R15" s="91"/>
      <c r="S15" s="80"/>
      <c r="T15" s="81"/>
      <c r="U15" s="81"/>
      <c r="V15" s="81"/>
      <c r="W15" s="81"/>
      <c r="X15" s="86"/>
      <c r="Y15" s="70"/>
      <c r="Z15" s="92"/>
      <c r="AA15" s="80"/>
      <c r="AB15" s="81"/>
      <c r="AC15" s="81"/>
      <c r="AD15" s="81"/>
      <c r="AE15" s="81"/>
      <c r="AF15" s="88"/>
      <c r="AG15" s="13"/>
      <c r="AH15" s="2"/>
      <c r="AI15" s="62"/>
      <c r="AJ15" s="62"/>
      <c r="AK15" s="62"/>
      <c r="AL15" s="62"/>
      <c r="AM15" s="62"/>
      <c r="AN15" s="62"/>
      <c r="AO15" s="62"/>
      <c r="AP15" s="62"/>
      <c r="AQ15" s="62"/>
      <c r="AR15" s="62"/>
      <c r="AS15" s="62"/>
      <c r="AT15" s="62"/>
      <c r="AU15" s="62"/>
      <c r="AV15" s="62"/>
      <c r="AW15" s="62"/>
      <c r="AX15" s="62"/>
      <c r="AY15" s="62"/>
      <c r="AZ15" s="62"/>
      <c r="BA15" s="62"/>
      <c r="BB15" s="62"/>
      <c r="BC15" s="62"/>
      <c r="BD15" s="62"/>
      <c r="BE15" s="62"/>
      <c r="BF15" s="62"/>
      <c r="BG15" s="62"/>
      <c r="BH15" s="62"/>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row>
    <row r="16" spans="1:107" ht="18.75" customHeight="1">
      <c r="A16" s="13"/>
      <c r="B16" s="89"/>
      <c r="C16" s="80"/>
      <c r="D16" s="81"/>
      <c r="E16" s="81"/>
      <c r="F16" s="81"/>
      <c r="G16" s="81"/>
      <c r="H16" s="82"/>
      <c r="I16" s="69"/>
      <c r="J16" s="90"/>
      <c r="K16" s="80"/>
      <c r="L16" s="81"/>
      <c r="M16" s="81"/>
      <c r="N16" s="81"/>
      <c r="O16" s="81"/>
      <c r="P16" s="84"/>
      <c r="Q16" s="69"/>
      <c r="R16" s="91"/>
      <c r="S16" s="80"/>
      <c r="T16" s="81"/>
      <c r="U16" s="81"/>
      <c r="V16" s="81"/>
      <c r="W16" s="81"/>
      <c r="X16" s="86"/>
      <c r="Y16" s="70"/>
      <c r="Z16" s="92"/>
      <c r="AA16" s="80"/>
      <c r="AB16" s="81"/>
      <c r="AC16" s="81"/>
      <c r="AD16" s="81"/>
      <c r="AE16" s="81"/>
      <c r="AF16" s="88"/>
      <c r="AG16" s="13"/>
      <c r="AH16" s="2"/>
      <c r="AI16" s="62"/>
      <c r="AJ16" s="62"/>
      <c r="AK16" s="62"/>
      <c r="AL16" s="62"/>
      <c r="AM16" s="62"/>
      <c r="AN16" s="62"/>
      <c r="AO16" s="62"/>
      <c r="AP16" s="62"/>
      <c r="AQ16" s="62"/>
      <c r="AR16" s="62"/>
      <c r="AS16" s="62"/>
      <c r="AT16" s="62"/>
      <c r="AU16" s="62"/>
      <c r="AV16" s="62"/>
      <c r="AW16" s="62"/>
      <c r="AX16" s="62"/>
      <c r="AY16" s="62"/>
      <c r="AZ16" s="62"/>
      <c r="BA16" s="62"/>
      <c r="BB16" s="62"/>
      <c r="BC16" s="62"/>
      <c r="BD16" s="62"/>
      <c r="BE16" s="62"/>
      <c r="BF16" s="62"/>
      <c r="BG16" s="62"/>
      <c r="BH16" s="62"/>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row>
    <row r="17" spans="1:107" ht="18.75" customHeight="1">
      <c r="A17" s="13"/>
      <c r="B17" s="89"/>
      <c r="C17" s="80"/>
      <c r="D17" s="81"/>
      <c r="E17" s="81"/>
      <c r="F17" s="81"/>
      <c r="G17" s="81"/>
      <c r="H17" s="82"/>
      <c r="I17" s="69"/>
      <c r="J17" s="90"/>
      <c r="K17" s="80"/>
      <c r="L17" s="81"/>
      <c r="M17" s="81"/>
      <c r="N17" s="81"/>
      <c r="O17" s="81"/>
      <c r="P17" s="84"/>
      <c r="Q17" s="69"/>
      <c r="R17" s="91"/>
      <c r="S17" s="80"/>
      <c r="T17" s="81"/>
      <c r="U17" s="81"/>
      <c r="V17" s="81"/>
      <c r="W17" s="81"/>
      <c r="X17" s="86"/>
      <c r="Y17" s="70"/>
      <c r="Z17" s="92"/>
      <c r="AA17" s="80"/>
      <c r="AB17" s="81"/>
      <c r="AC17" s="81"/>
      <c r="AD17" s="81"/>
      <c r="AE17" s="81"/>
      <c r="AF17" s="88"/>
      <c r="AG17" s="13"/>
      <c r="AH17" s="1"/>
      <c r="AI17" s="62"/>
      <c r="AJ17" s="62"/>
      <c r="AK17" s="62"/>
      <c r="AL17" s="62"/>
      <c r="AM17" s="62"/>
      <c r="AN17" s="62"/>
      <c r="AO17" s="62"/>
      <c r="AP17" s="62"/>
      <c r="AQ17" s="62"/>
      <c r="AR17" s="62"/>
      <c r="AS17" s="62"/>
      <c r="AT17" s="62"/>
      <c r="AU17" s="62"/>
      <c r="AV17" s="62"/>
      <c r="AW17" s="62"/>
      <c r="AX17" s="62"/>
      <c r="AY17" s="62"/>
      <c r="AZ17" s="62"/>
      <c r="BA17" s="62"/>
      <c r="BB17" s="62"/>
      <c r="BC17" s="62"/>
      <c r="BD17" s="62"/>
      <c r="BE17" s="62"/>
      <c r="BF17" s="62"/>
      <c r="BG17" s="62"/>
      <c r="BH17" s="62"/>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row>
    <row r="18" spans="1:107" ht="18.75" customHeight="1">
      <c r="A18" s="13"/>
      <c r="B18" s="89"/>
      <c r="C18" s="80"/>
      <c r="D18" s="81"/>
      <c r="E18" s="81"/>
      <c r="F18" s="81"/>
      <c r="G18" s="81"/>
      <c r="H18" s="82"/>
      <c r="I18" s="69"/>
      <c r="J18" s="90"/>
      <c r="K18" s="80"/>
      <c r="L18" s="81"/>
      <c r="M18" s="81"/>
      <c r="N18" s="81"/>
      <c r="O18" s="81"/>
      <c r="P18" s="84"/>
      <c r="Q18" s="69"/>
      <c r="R18" s="91"/>
      <c r="S18" s="80"/>
      <c r="T18" s="81"/>
      <c r="U18" s="81"/>
      <c r="V18" s="81"/>
      <c r="W18" s="81"/>
      <c r="X18" s="86"/>
      <c r="Y18" s="70"/>
      <c r="Z18" s="92"/>
      <c r="AA18" s="80"/>
      <c r="AB18" s="81"/>
      <c r="AC18" s="81"/>
      <c r="AD18" s="81"/>
      <c r="AE18" s="81"/>
      <c r="AF18" s="88"/>
      <c r="AG18" s="13"/>
      <c r="AH18" s="1"/>
      <c r="AI18" s="62"/>
      <c r="AJ18" s="62"/>
      <c r="AK18" s="62"/>
      <c r="AL18" s="62"/>
      <c r="AM18" s="62"/>
      <c r="AN18" s="62"/>
      <c r="AO18" s="62"/>
      <c r="AP18" s="62"/>
      <c r="AQ18" s="62"/>
      <c r="AR18" s="62"/>
      <c r="AS18" s="62"/>
      <c r="AT18" s="62"/>
      <c r="AU18" s="62"/>
      <c r="AV18" s="62"/>
      <c r="AW18" s="62"/>
      <c r="AX18" s="62"/>
      <c r="AY18" s="62"/>
      <c r="AZ18" s="62"/>
      <c r="BA18" s="62"/>
      <c r="BB18" s="62"/>
      <c r="BC18" s="62"/>
      <c r="BD18" s="62"/>
      <c r="BE18" s="62"/>
      <c r="BF18" s="62"/>
      <c r="BG18" s="62"/>
      <c r="BH18" s="62"/>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row>
    <row r="19" spans="1:107" ht="18.75" customHeight="1">
      <c r="A19" s="13"/>
      <c r="B19" s="89"/>
      <c r="C19" s="80"/>
      <c r="D19" s="81"/>
      <c r="E19" s="81"/>
      <c r="F19" s="81"/>
      <c r="G19" s="81"/>
      <c r="H19" s="82"/>
      <c r="I19" s="69"/>
      <c r="J19" s="90"/>
      <c r="K19" s="80"/>
      <c r="L19" s="81"/>
      <c r="M19" s="81"/>
      <c r="N19" s="81"/>
      <c r="O19" s="81"/>
      <c r="P19" s="84"/>
      <c r="Q19" s="69"/>
      <c r="R19" s="91"/>
      <c r="S19" s="80"/>
      <c r="T19" s="81"/>
      <c r="U19" s="81"/>
      <c r="V19" s="81"/>
      <c r="W19" s="81"/>
      <c r="X19" s="86"/>
      <c r="Y19" s="70"/>
      <c r="Z19" s="92"/>
      <c r="AA19" s="80"/>
      <c r="AB19" s="81"/>
      <c r="AC19" s="81"/>
      <c r="AD19" s="81"/>
      <c r="AE19" s="81"/>
      <c r="AF19" s="88"/>
      <c r="AG19" s="13"/>
      <c r="AH19" s="1"/>
      <c r="AI19" s="62"/>
      <c r="AJ19" s="62"/>
      <c r="AK19" s="62"/>
      <c r="AL19" s="62"/>
      <c r="AM19" s="62"/>
      <c r="AN19" s="62"/>
      <c r="AO19" s="62"/>
      <c r="AP19" s="62"/>
      <c r="AQ19" s="62"/>
      <c r="AR19" s="62"/>
      <c r="AS19" s="62"/>
      <c r="AT19" s="62"/>
      <c r="AU19" s="62"/>
      <c r="AV19" s="62"/>
      <c r="AW19" s="62"/>
      <c r="AX19" s="62"/>
      <c r="AY19" s="62"/>
      <c r="AZ19" s="62"/>
      <c r="BA19" s="62"/>
      <c r="BB19" s="62"/>
      <c r="BC19" s="62"/>
      <c r="BD19" s="62"/>
      <c r="BE19" s="62"/>
      <c r="BF19" s="62"/>
      <c r="BG19" s="62"/>
      <c r="BH19" s="62"/>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row>
    <row r="20" spans="1:107" ht="18.75" customHeight="1">
      <c r="A20" s="13"/>
      <c r="B20" s="89"/>
      <c r="C20" s="80"/>
      <c r="D20" s="81"/>
      <c r="E20" s="81"/>
      <c r="F20" s="81"/>
      <c r="G20" s="81"/>
      <c r="H20" s="82"/>
      <c r="I20" s="69"/>
      <c r="J20" s="90"/>
      <c r="K20" s="80"/>
      <c r="L20" s="81"/>
      <c r="M20" s="81"/>
      <c r="N20" s="81"/>
      <c r="O20" s="81"/>
      <c r="P20" s="84"/>
      <c r="Q20" s="69"/>
      <c r="R20" s="91"/>
      <c r="S20" s="80"/>
      <c r="T20" s="81"/>
      <c r="U20" s="81"/>
      <c r="V20" s="81"/>
      <c r="W20" s="81"/>
      <c r="X20" s="86"/>
      <c r="Y20" s="70"/>
      <c r="Z20" s="92"/>
      <c r="AA20" s="80"/>
      <c r="AB20" s="81"/>
      <c r="AC20" s="81"/>
      <c r="AD20" s="81"/>
      <c r="AE20" s="81"/>
      <c r="AF20" s="88"/>
      <c r="AG20" s="13"/>
      <c r="AH20" s="1"/>
      <c r="AI20" s="62"/>
      <c r="AJ20" s="62"/>
      <c r="AK20" s="62"/>
      <c r="AL20" s="62"/>
      <c r="AM20" s="62"/>
      <c r="AN20" s="62"/>
      <c r="AO20" s="62"/>
      <c r="AP20" s="62"/>
      <c r="AQ20" s="62"/>
      <c r="AR20" s="62"/>
      <c r="AS20" s="62"/>
      <c r="AT20" s="62"/>
      <c r="AU20" s="62"/>
      <c r="AV20" s="62"/>
      <c r="AW20" s="62"/>
      <c r="AX20" s="62"/>
      <c r="AY20" s="62"/>
      <c r="AZ20" s="62"/>
      <c r="BA20" s="62"/>
      <c r="BB20" s="62"/>
      <c r="BC20" s="62"/>
      <c r="BD20" s="62"/>
      <c r="BE20" s="62"/>
      <c r="BF20" s="62"/>
      <c r="BG20" s="62"/>
      <c r="BH20" s="62"/>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row>
    <row r="21" spans="1:107" ht="18.75" customHeight="1">
      <c r="A21" s="13"/>
      <c r="B21" s="89"/>
      <c r="C21" s="80"/>
      <c r="D21" s="81"/>
      <c r="E21" s="81"/>
      <c r="F21" s="81"/>
      <c r="G21" s="81"/>
      <c r="H21" s="82"/>
      <c r="I21" s="69"/>
      <c r="J21" s="90"/>
      <c r="K21" s="80"/>
      <c r="L21" s="81"/>
      <c r="M21" s="81"/>
      <c r="N21" s="81"/>
      <c r="O21" s="81"/>
      <c r="P21" s="84"/>
      <c r="Q21" s="69"/>
      <c r="R21" s="91"/>
      <c r="S21" s="80"/>
      <c r="T21" s="81"/>
      <c r="U21" s="81"/>
      <c r="V21" s="81"/>
      <c r="W21" s="81"/>
      <c r="X21" s="86"/>
      <c r="Y21" s="70"/>
      <c r="Z21" s="92"/>
      <c r="AA21" s="80"/>
      <c r="AB21" s="81"/>
      <c r="AC21" s="81"/>
      <c r="AD21" s="81"/>
      <c r="AE21" s="81"/>
      <c r="AF21" s="88"/>
      <c r="AG21" s="13"/>
      <c r="AH21" s="1"/>
      <c r="AI21" s="62"/>
      <c r="AJ21" s="62"/>
      <c r="AK21" s="62"/>
      <c r="AL21" s="62"/>
      <c r="AM21" s="62"/>
      <c r="AN21" s="62"/>
      <c r="AO21" s="62"/>
      <c r="AP21" s="62"/>
      <c r="AQ21" s="62"/>
      <c r="AR21" s="62"/>
      <c r="AS21" s="62"/>
      <c r="AT21" s="62"/>
      <c r="AU21" s="62"/>
      <c r="AV21" s="62"/>
      <c r="AW21" s="62"/>
      <c r="AX21" s="62"/>
      <c r="AY21" s="62"/>
      <c r="AZ21" s="62"/>
      <c r="BA21" s="62"/>
      <c r="BB21" s="62"/>
      <c r="BC21" s="62"/>
      <c r="BD21" s="62"/>
      <c r="BE21" s="62"/>
      <c r="BF21" s="62"/>
      <c r="BG21" s="62"/>
      <c r="BH21" s="62"/>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row>
    <row r="22" spans="1:107" ht="18.75" customHeight="1">
      <c r="A22" s="13"/>
      <c r="B22" s="89"/>
      <c r="C22" s="80"/>
      <c r="D22" s="81"/>
      <c r="E22" s="81"/>
      <c r="F22" s="81"/>
      <c r="G22" s="81"/>
      <c r="H22" s="82"/>
      <c r="I22" s="69"/>
      <c r="J22" s="90"/>
      <c r="K22" s="80"/>
      <c r="L22" s="81"/>
      <c r="M22" s="81"/>
      <c r="N22" s="81"/>
      <c r="O22" s="81"/>
      <c r="P22" s="84"/>
      <c r="Q22" s="69"/>
      <c r="R22" s="91"/>
      <c r="S22" s="80"/>
      <c r="T22" s="81"/>
      <c r="U22" s="81"/>
      <c r="V22" s="81"/>
      <c r="W22" s="81"/>
      <c r="X22" s="86"/>
      <c r="Y22" s="70"/>
      <c r="Z22" s="92"/>
      <c r="AA22" s="80"/>
      <c r="AB22" s="81"/>
      <c r="AC22" s="81"/>
      <c r="AD22" s="81"/>
      <c r="AE22" s="81"/>
      <c r="AF22" s="88"/>
      <c r="AG22" s="13"/>
      <c r="AH22" s="1"/>
      <c r="AI22" s="62"/>
      <c r="AJ22" s="62"/>
      <c r="AK22" s="62"/>
      <c r="AL22" s="62"/>
      <c r="AM22" s="62"/>
      <c r="AN22" s="62"/>
      <c r="AO22" s="62"/>
      <c r="AP22" s="62"/>
      <c r="AQ22" s="62"/>
      <c r="AR22" s="62"/>
      <c r="AS22" s="62"/>
      <c r="AT22" s="62"/>
      <c r="AU22" s="62"/>
      <c r="AV22" s="62"/>
      <c r="AW22" s="62"/>
      <c r="AX22" s="62"/>
      <c r="AY22" s="62"/>
      <c r="AZ22" s="62"/>
      <c r="BA22" s="62"/>
      <c r="BB22" s="62"/>
      <c r="BC22" s="62"/>
      <c r="BD22" s="62"/>
      <c r="BE22" s="62"/>
      <c r="BF22" s="62"/>
      <c r="BG22" s="62"/>
      <c r="BH22" s="62"/>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row>
    <row r="23" spans="1:107" ht="18.75" customHeight="1">
      <c r="A23" s="13"/>
      <c r="B23" s="89"/>
      <c r="C23" s="80"/>
      <c r="D23" s="81"/>
      <c r="E23" s="81"/>
      <c r="F23" s="81"/>
      <c r="G23" s="81"/>
      <c r="H23" s="82"/>
      <c r="I23" s="69"/>
      <c r="J23" s="90"/>
      <c r="K23" s="80"/>
      <c r="L23" s="81"/>
      <c r="M23" s="81"/>
      <c r="N23" s="81"/>
      <c r="O23" s="81"/>
      <c r="P23" s="84"/>
      <c r="Q23" s="69"/>
      <c r="R23" s="91"/>
      <c r="S23" s="80"/>
      <c r="T23" s="81"/>
      <c r="U23" s="81"/>
      <c r="V23" s="81"/>
      <c r="W23" s="81"/>
      <c r="X23" s="86"/>
      <c r="Y23" s="70"/>
      <c r="Z23" s="92"/>
      <c r="AA23" s="80"/>
      <c r="AB23" s="81"/>
      <c r="AC23" s="81"/>
      <c r="AD23" s="81"/>
      <c r="AE23" s="81"/>
      <c r="AF23" s="88"/>
      <c r="AG23" s="13"/>
      <c r="AH23" s="1"/>
      <c r="AI23" s="62"/>
      <c r="AJ23" s="62"/>
      <c r="AK23" s="62"/>
      <c r="AL23" s="62"/>
      <c r="AM23" s="62"/>
      <c r="AN23" s="62"/>
      <c r="AO23" s="62"/>
      <c r="AP23" s="62"/>
      <c r="AQ23" s="62"/>
      <c r="AR23" s="62"/>
      <c r="AS23" s="62"/>
      <c r="AT23" s="62"/>
      <c r="AU23" s="62"/>
      <c r="AV23" s="62"/>
      <c r="AW23" s="62"/>
      <c r="AX23" s="62"/>
      <c r="AY23" s="62"/>
      <c r="AZ23" s="62"/>
      <c r="BA23" s="62"/>
      <c r="BB23" s="62"/>
      <c r="BC23" s="62"/>
      <c r="BD23" s="62"/>
      <c r="BE23" s="62"/>
      <c r="BF23" s="62"/>
      <c r="BG23" s="62"/>
      <c r="BH23" s="62"/>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row>
    <row r="24" spans="1:107" ht="18.75" customHeight="1">
      <c r="A24" s="13"/>
      <c r="B24" s="89"/>
      <c r="C24" s="80"/>
      <c r="D24" s="81"/>
      <c r="E24" s="81"/>
      <c r="F24" s="81"/>
      <c r="G24" s="81"/>
      <c r="H24" s="82"/>
      <c r="I24" s="69"/>
      <c r="J24" s="90"/>
      <c r="K24" s="80"/>
      <c r="L24" s="81"/>
      <c r="M24" s="81"/>
      <c r="N24" s="81"/>
      <c r="O24" s="81"/>
      <c r="P24" s="84"/>
      <c r="Q24" s="69"/>
      <c r="R24" s="91"/>
      <c r="S24" s="80"/>
      <c r="T24" s="81"/>
      <c r="U24" s="81"/>
      <c r="V24" s="81"/>
      <c r="W24" s="81"/>
      <c r="X24" s="86"/>
      <c r="Y24" s="70"/>
      <c r="Z24" s="92"/>
      <c r="AA24" s="80"/>
      <c r="AB24" s="81"/>
      <c r="AC24" s="81"/>
      <c r="AD24" s="81"/>
      <c r="AE24" s="81"/>
      <c r="AF24" s="88"/>
      <c r="AG24" s="13"/>
      <c r="AH24" s="1"/>
      <c r="AI24" s="62"/>
      <c r="AJ24" s="62"/>
      <c r="AK24" s="62"/>
      <c r="AL24" s="62"/>
      <c r="AM24" s="62"/>
      <c r="AN24" s="62"/>
      <c r="AO24" s="62"/>
      <c r="AP24" s="62"/>
      <c r="AQ24" s="62"/>
      <c r="AR24" s="62"/>
      <c r="AS24" s="62"/>
      <c r="AT24" s="62"/>
      <c r="AU24" s="62"/>
      <c r="AV24" s="62"/>
      <c r="AW24" s="62"/>
      <c r="AX24" s="62"/>
      <c r="AY24" s="62"/>
      <c r="AZ24" s="62"/>
      <c r="BA24" s="62"/>
      <c r="BB24" s="62"/>
      <c r="BC24" s="62"/>
      <c r="BD24" s="62"/>
      <c r="BE24" s="62"/>
      <c r="BF24" s="62"/>
      <c r="BG24" s="62"/>
      <c r="BH24" s="62"/>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row>
    <row r="25" spans="1:107" ht="18.75" customHeight="1">
      <c r="A25" s="13"/>
      <c r="B25" s="89"/>
      <c r="C25" s="80"/>
      <c r="D25" s="81"/>
      <c r="E25" s="81"/>
      <c r="F25" s="81"/>
      <c r="G25" s="81"/>
      <c r="H25" s="82"/>
      <c r="I25" s="69"/>
      <c r="J25" s="90"/>
      <c r="K25" s="80"/>
      <c r="L25" s="81"/>
      <c r="M25" s="81"/>
      <c r="N25" s="81"/>
      <c r="O25" s="81"/>
      <c r="P25" s="84"/>
      <c r="Q25" s="69"/>
      <c r="R25" s="91"/>
      <c r="S25" s="80"/>
      <c r="T25" s="81"/>
      <c r="U25" s="81"/>
      <c r="V25" s="81"/>
      <c r="W25" s="81"/>
      <c r="X25" s="86"/>
      <c r="Y25" s="70"/>
      <c r="Z25" s="92"/>
      <c r="AA25" s="80"/>
      <c r="AB25" s="81"/>
      <c r="AC25" s="81"/>
      <c r="AD25" s="81"/>
      <c r="AE25" s="81"/>
      <c r="AF25" s="88"/>
      <c r="AG25" s="13"/>
      <c r="AH25" s="1"/>
      <c r="AI25" s="62"/>
      <c r="AJ25" s="62"/>
      <c r="AK25" s="62"/>
      <c r="AL25" s="62"/>
      <c r="AM25" s="62"/>
      <c r="AN25" s="62"/>
      <c r="AO25" s="62"/>
      <c r="AP25" s="62"/>
      <c r="AQ25" s="62"/>
      <c r="AR25" s="62"/>
      <c r="AS25" s="62"/>
      <c r="AT25" s="62"/>
      <c r="AU25" s="62"/>
      <c r="AV25" s="62"/>
      <c r="AW25" s="62"/>
      <c r="AX25" s="62"/>
      <c r="AY25" s="62"/>
      <c r="AZ25" s="62"/>
      <c r="BA25" s="62"/>
      <c r="BB25" s="62"/>
      <c r="BC25" s="62"/>
      <c r="BD25" s="62"/>
      <c r="BE25" s="62"/>
      <c r="BF25" s="62"/>
      <c r="BG25" s="62"/>
      <c r="BH25" s="62"/>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row>
    <row r="26" spans="1:107" ht="18.75" customHeight="1">
      <c r="A26" s="13"/>
      <c r="B26" s="89"/>
      <c r="C26" s="80"/>
      <c r="D26" s="81"/>
      <c r="E26" s="81"/>
      <c r="F26" s="81"/>
      <c r="G26" s="81"/>
      <c r="H26" s="82"/>
      <c r="I26" s="69"/>
      <c r="J26" s="90"/>
      <c r="K26" s="80"/>
      <c r="L26" s="81"/>
      <c r="M26" s="81"/>
      <c r="N26" s="81"/>
      <c r="O26" s="81"/>
      <c r="P26" s="84"/>
      <c r="Q26" s="69"/>
      <c r="R26" s="91"/>
      <c r="S26" s="80"/>
      <c r="T26" s="81"/>
      <c r="U26" s="81"/>
      <c r="V26" s="81"/>
      <c r="W26" s="81"/>
      <c r="X26" s="86"/>
      <c r="Y26" s="70"/>
      <c r="Z26" s="92"/>
      <c r="AA26" s="80"/>
      <c r="AB26" s="81"/>
      <c r="AC26" s="81"/>
      <c r="AD26" s="81"/>
      <c r="AE26" s="81"/>
      <c r="AF26" s="88"/>
      <c r="AG26" s="13"/>
      <c r="AH26" s="1"/>
      <c r="AI26" s="62"/>
      <c r="AJ26" s="62"/>
      <c r="AK26" s="62"/>
      <c r="AL26" s="62"/>
      <c r="AM26" s="62"/>
      <c r="AN26" s="62"/>
      <c r="AO26" s="62"/>
      <c r="AP26" s="62"/>
      <c r="AQ26" s="62"/>
      <c r="AR26" s="62"/>
      <c r="AS26" s="62"/>
      <c r="AT26" s="62"/>
      <c r="AU26" s="62"/>
      <c r="AV26" s="62"/>
      <c r="AW26" s="62"/>
      <c r="AX26" s="62"/>
      <c r="AY26" s="62"/>
      <c r="AZ26" s="62"/>
      <c r="BA26" s="62"/>
      <c r="BB26" s="62"/>
      <c r="BC26" s="62"/>
      <c r="BD26" s="62"/>
      <c r="BE26" s="62"/>
      <c r="BF26" s="62"/>
      <c r="BG26" s="62"/>
      <c r="BH26" s="62"/>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row>
    <row r="27" spans="1:107" ht="18.75" customHeight="1">
      <c r="A27" s="13"/>
      <c r="B27" s="89"/>
      <c r="C27" s="80"/>
      <c r="D27" s="81"/>
      <c r="E27" s="81"/>
      <c r="F27" s="81"/>
      <c r="G27" s="81"/>
      <c r="H27" s="82"/>
      <c r="I27" s="69"/>
      <c r="J27" s="90"/>
      <c r="K27" s="80"/>
      <c r="L27" s="81"/>
      <c r="M27" s="81"/>
      <c r="N27" s="81"/>
      <c r="O27" s="81"/>
      <c r="P27" s="84"/>
      <c r="Q27" s="69"/>
      <c r="R27" s="91"/>
      <c r="S27" s="80"/>
      <c r="T27" s="81"/>
      <c r="U27" s="81"/>
      <c r="V27" s="81"/>
      <c r="W27" s="81"/>
      <c r="X27" s="86"/>
      <c r="Y27" s="70"/>
      <c r="Z27" s="92"/>
      <c r="AA27" s="80"/>
      <c r="AB27" s="81"/>
      <c r="AC27" s="81"/>
      <c r="AD27" s="81"/>
      <c r="AE27" s="81"/>
      <c r="AF27" s="88"/>
      <c r="AG27" s="13"/>
      <c r="AH27" s="1"/>
      <c r="AI27" s="62"/>
      <c r="AJ27" s="62"/>
      <c r="AK27" s="62"/>
      <c r="AL27" s="62"/>
      <c r="AM27" s="62"/>
      <c r="AN27" s="62"/>
      <c r="AO27" s="62"/>
      <c r="AP27" s="62"/>
      <c r="AQ27" s="62"/>
      <c r="AR27" s="62"/>
      <c r="AS27" s="62"/>
      <c r="AT27" s="62"/>
      <c r="AU27" s="62"/>
      <c r="AV27" s="62"/>
      <c r="AW27" s="62"/>
      <c r="AX27" s="62"/>
      <c r="AY27" s="62"/>
      <c r="AZ27" s="62"/>
      <c r="BA27" s="62"/>
      <c r="BB27" s="62"/>
      <c r="BC27" s="62"/>
      <c r="BD27" s="62"/>
      <c r="BE27" s="62"/>
      <c r="BF27" s="62"/>
      <c r="BG27" s="62"/>
      <c r="BH27" s="62"/>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row>
    <row r="28" spans="1:107" ht="18.75" customHeight="1">
      <c r="A28" s="13"/>
      <c r="B28" s="89"/>
      <c r="C28" s="80"/>
      <c r="D28" s="81"/>
      <c r="E28" s="81"/>
      <c r="F28" s="81"/>
      <c r="G28" s="81"/>
      <c r="H28" s="82"/>
      <c r="I28" s="69"/>
      <c r="J28" s="90"/>
      <c r="K28" s="80"/>
      <c r="L28" s="81"/>
      <c r="M28" s="81"/>
      <c r="N28" s="81"/>
      <c r="O28" s="81"/>
      <c r="P28" s="84"/>
      <c r="Q28" s="69"/>
      <c r="R28" s="91"/>
      <c r="S28" s="80"/>
      <c r="T28" s="81"/>
      <c r="U28" s="81"/>
      <c r="V28" s="81"/>
      <c r="W28" s="81"/>
      <c r="X28" s="86"/>
      <c r="Y28" s="70"/>
      <c r="Z28" s="92"/>
      <c r="AA28" s="80"/>
      <c r="AB28" s="81"/>
      <c r="AC28" s="81"/>
      <c r="AD28" s="81"/>
      <c r="AE28" s="81"/>
      <c r="AF28" s="88"/>
      <c r="AG28" s="13"/>
      <c r="AH28" s="1"/>
      <c r="AI28" s="62"/>
      <c r="AJ28" s="62"/>
      <c r="AK28" s="62"/>
      <c r="AL28" s="62"/>
      <c r="AM28" s="62"/>
      <c r="AN28" s="62"/>
      <c r="AO28" s="62"/>
      <c r="AP28" s="62"/>
      <c r="AQ28" s="62"/>
      <c r="AR28" s="62"/>
      <c r="AS28" s="62"/>
      <c r="AT28" s="62"/>
      <c r="AU28" s="62"/>
      <c r="AV28" s="62"/>
      <c r="AW28" s="62"/>
      <c r="AX28" s="62"/>
      <c r="AY28" s="62"/>
      <c r="AZ28" s="62"/>
      <c r="BA28" s="62"/>
      <c r="BB28" s="62"/>
      <c r="BC28" s="62"/>
      <c r="BD28" s="62"/>
      <c r="BE28" s="62"/>
      <c r="BF28" s="62"/>
      <c r="BG28" s="62"/>
      <c r="BH28" s="62"/>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row>
    <row r="29" spans="1:107" ht="18.75" customHeight="1">
      <c r="A29" s="21"/>
      <c r="B29" s="240" t="s">
        <v>90</v>
      </c>
      <c r="C29" s="218"/>
      <c r="D29" s="218"/>
      <c r="E29" s="218"/>
      <c r="F29" s="218"/>
      <c r="G29" s="218"/>
      <c r="H29" s="224"/>
      <c r="I29" s="93"/>
      <c r="J29" s="217" t="s">
        <v>90</v>
      </c>
      <c r="K29" s="218"/>
      <c r="L29" s="218"/>
      <c r="M29" s="218"/>
      <c r="N29" s="218"/>
      <c r="O29" s="218"/>
      <c r="P29" s="216"/>
      <c r="Q29" s="93"/>
      <c r="R29" s="239" t="s">
        <v>90</v>
      </c>
      <c r="S29" s="218"/>
      <c r="T29" s="218"/>
      <c r="U29" s="218"/>
      <c r="V29" s="218"/>
      <c r="W29" s="218"/>
      <c r="X29" s="214"/>
      <c r="Y29" s="94"/>
      <c r="Z29" s="296" t="s">
        <v>90</v>
      </c>
      <c r="AA29" s="218"/>
      <c r="AB29" s="218"/>
      <c r="AC29" s="218"/>
      <c r="AD29" s="218"/>
      <c r="AE29" s="218"/>
      <c r="AF29" s="298"/>
      <c r="AG29" s="21"/>
      <c r="AH29" s="22"/>
      <c r="AI29" s="66"/>
      <c r="AJ29" s="66"/>
      <c r="AK29" s="66"/>
      <c r="AL29" s="66"/>
      <c r="AM29" s="66"/>
      <c r="AN29" s="66"/>
      <c r="AO29" s="66"/>
      <c r="AP29" s="66"/>
      <c r="AQ29" s="66"/>
      <c r="AR29" s="66"/>
      <c r="AS29" s="66"/>
      <c r="AT29" s="66"/>
      <c r="AU29" s="66"/>
      <c r="AV29" s="66"/>
      <c r="AW29" s="66"/>
      <c r="AX29" s="66"/>
      <c r="AY29" s="66"/>
      <c r="AZ29" s="66"/>
      <c r="BA29" s="66"/>
      <c r="BB29" s="66"/>
      <c r="BC29" s="66"/>
      <c r="BD29" s="66"/>
      <c r="BE29" s="66"/>
      <c r="BF29" s="66"/>
      <c r="BG29" s="66"/>
      <c r="BH29" s="66"/>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c r="DA29" s="22"/>
      <c r="DB29" s="22"/>
      <c r="DC29" s="22"/>
    </row>
    <row r="30" spans="1:107" ht="18.75" customHeight="1">
      <c r="A30" s="13"/>
      <c r="B30" s="240" t="s">
        <v>84</v>
      </c>
      <c r="C30" s="218"/>
      <c r="D30" s="71" t="s">
        <v>89</v>
      </c>
      <c r="E30" s="247" t="s">
        <v>91</v>
      </c>
      <c r="F30" s="218"/>
      <c r="G30" s="247" t="s">
        <v>92</v>
      </c>
      <c r="H30" s="224"/>
      <c r="I30" s="69"/>
      <c r="J30" s="217" t="s">
        <v>84</v>
      </c>
      <c r="K30" s="218"/>
      <c r="L30" s="73" t="s">
        <v>89</v>
      </c>
      <c r="M30" s="215" t="s">
        <v>91</v>
      </c>
      <c r="N30" s="218"/>
      <c r="O30" s="215" t="s">
        <v>92</v>
      </c>
      <c r="P30" s="216"/>
      <c r="Q30" s="69"/>
      <c r="R30" s="239" t="s">
        <v>84</v>
      </c>
      <c r="S30" s="218"/>
      <c r="T30" s="75" t="s">
        <v>89</v>
      </c>
      <c r="U30" s="213" t="s">
        <v>91</v>
      </c>
      <c r="V30" s="218"/>
      <c r="W30" s="213" t="s">
        <v>92</v>
      </c>
      <c r="X30" s="214"/>
      <c r="Y30" s="70"/>
      <c r="Z30" s="296" t="s">
        <v>84</v>
      </c>
      <c r="AA30" s="218"/>
      <c r="AB30" s="77" t="s">
        <v>89</v>
      </c>
      <c r="AC30" s="297" t="s">
        <v>91</v>
      </c>
      <c r="AD30" s="218"/>
      <c r="AE30" s="297" t="s">
        <v>92</v>
      </c>
      <c r="AF30" s="298"/>
      <c r="AG30" s="13"/>
      <c r="AH30" s="1"/>
      <c r="AI30" s="62"/>
      <c r="AJ30" s="62"/>
      <c r="AK30" s="62"/>
      <c r="AL30" s="62"/>
      <c r="AM30" s="62"/>
      <c r="AN30" s="62"/>
      <c r="AO30" s="62"/>
      <c r="AP30" s="62"/>
      <c r="AQ30" s="62"/>
      <c r="AR30" s="62"/>
      <c r="AS30" s="62"/>
      <c r="AT30" s="62"/>
      <c r="AU30" s="62"/>
      <c r="AV30" s="62"/>
      <c r="AW30" s="62"/>
      <c r="AX30" s="62"/>
      <c r="AY30" s="62"/>
      <c r="AZ30" s="62"/>
      <c r="BA30" s="62"/>
      <c r="BB30" s="62"/>
      <c r="BC30" s="62"/>
      <c r="BD30" s="62"/>
      <c r="BE30" s="62"/>
      <c r="BF30" s="62"/>
      <c r="BG30" s="62"/>
      <c r="BH30" s="62"/>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row>
    <row r="31" spans="1:107" ht="18.75" customHeight="1">
      <c r="A31" s="13"/>
      <c r="B31" s="89"/>
      <c r="C31" s="80"/>
      <c r="D31" s="81"/>
      <c r="E31" s="222"/>
      <c r="F31" s="223"/>
      <c r="G31" s="222"/>
      <c r="H31" s="224"/>
      <c r="I31" s="69"/>
      <c r="J31" s="90"/>
      <c r="K31" s="80"/>
      <c r="L31" s="81"/>
      <c r="M31" s="222"/>
      <c r="N31" s="223"/>
      <c r="O31" s="222"/>
      <c r="P31" s="216"/>
      <c r="Q31" s="69"/>
      <c r="R31" s="91"/>
      <c r="S31" s="80"/>
      <c r="T31" s="81"/>
      <c r="U31" s="222"/>
      <c r="V31" s="223"/>
      <c r="W31" s="234"/>
      <c r="X31" s="214"/>
      <c r="Y31" s="70"/>
      <c r="Z31" s="92"/>
      <c r="AA31" s="80"/>
      <c r="AB31" s="81"/>
      <c r="AC31" s="222"/>
      <c r="AD31" s="223"/>
      <c r="AE31" s="222"/>
      <c r="AF31" s="298"/>
      <c r="AG31" s="13"/>
      <c r="AH31" s="1"/>
      <c r="AI31" s="62"/>
      <c r="AJ31" s="62"/>
      <c r="AK31" s="62"/>
      <c r="AL31" s="62"/>
      <c r="AM31" s="62"/>
      <c r="AN31" s="62"/>
      <c r="AO31" s="62"/>
      <c r="AP31" s="62"/>
      <c r="AQ31" s="62"/>
      <c r="AR31" s="62"/>
      <c r="AS31" s="62"/>
      <c r="AT31" s="62"/>
      <c r="AU31" s="62"/>
      <c r="AV31" s="62"/>
      <c r="AW31" s="62"/>
      <c r="AX31" s="62"/>
      <c r="AY31" s="62"/>
      <c r="AZ31" s="62"/>
      <c r="BA31" s="62"/>
      <c r="BB31" s="62"/>
      <c r="BC31" s="62"/>
      <c r="BD31" s="62"/>
      <c r="BE31" s="62"/>
      <c r="BF31" s="62"/>
      <c r="BG31" s="62"/>
      <c r="BH31" s="62"/>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row>
    <row r="32" spans="1:107" ht="18.75" customHeight="1">
      <c r="A32" s="13"/>
      <c r="B32" s="89"/>
      <c r="C32" s="80"/>
      <c r="D32" s="81"/>
      <c r="E32" s="222"/>
      <c r="F32" s="223"/>
      <c r="G32" s="222"/>
      <c r="H32" s="224"/>
      <c r="I32" s="69"/>
      <c r="J32" s="90"/>
      <c r="K32" s="80"/>
      <c r="L32" s="81"/>
      <c r="M32" s="222"/>
      <c r="N32" s="223"/>
      <c r="O32" s="222"/>
      <c r="P32" s="216"/>
      <c r="Q32" s="69"/>
      <c r="R32" s="91"/>
      <c r="S32" s="80"/>
      <c r="T32" s="81"/>
      <c r="U32" s="222"/>
      <c r="V32" s="223"/>
      <c r="W32" s="234"/>
      <c r="X32" s="214"/>
      <c r="Y32" s="70"/>
      <c r="Z32" s="92"/>
      <c r="AA32" s="80"/>
      <c r="AB32" s="81"/>
      <c r="AC32" s="222"/>
      <c r="AD32" s="223"/>
      <c r="AE32" s="222"/>
      <c r="AF32" s="298"/>
      <c r="AG32" s="13"/>
      <c r="AH32" s="1"/>
      <c r="AI32" s="62"/>
      <c r="AJ32" s="62"/>
      <c r="AK32" s="62"/>
      <c r="AL32" s="62"/>
      <c r="AM32" s="62"/>
      <c r="AN32" s="62"/>
      <c r="AO32" s="62"/>
      <c r="AP32" s="62"/>
      <c r="AQ32" s="62"/>
      <c r="AR32" s="62"/>
      <c r="AS32" s="62"/>
      <c r="AT32" s="62"/>
      <c r="AU32" s="62"/>
      <c r="AV32" s="62"/>
      <c r="AW32" s="62"/>
      <c r="AX32" s="62"/>
      <c r="AY32" s="62"/>
      <c r="AZ32" s="62"/>
      <c r="BA32" s="62"/>
      <c r="BB32" s="62"/>
      <c r="BC32" s="62"/>
      <c r="BD32" s="62"/>
      <c r="BE32" s="62"/>
      <c r="BF32" s="62"/>
      <c r="BG32" s="62"/>
      <c r="BH32" s="62"/>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row>
    <row r="33" spans="1:107" ht="18.75" customHeight="1">
      <c r="A33" s="13"/>
      <c r="B33" s="89"/>
      <c r="C33" s="80"/>
      <c r="D33" s="81"/>
      <c r="E33" s="222"/>
      <c r="F33" s="223"/>
      <c r="G33" s="222"/>
      <c r="H33" s="224"/>
      <c r="I33" s="69"/>
      <c r="J33" s="90"/>
      <c r="K33" s="80"/>
      <c r="L33" s="81"/>
      <c r="M33" s="222"/>
      <c r="N33" s="223"/>
      <c r="O33" s="222"/>
      <c r="P33" s="216"/>
      <c r="Q33" s="69"/>
      <c r="R33" s="91"/>
      <c r="S33" s="80"/>
      <c r="T33" s="81"/>
      <c r="U33" s="222"/>
      <c r="V33" s="223"/>
      <c r="W33" s="234"/>
      <c r="X33" s="214"/>
      <c r="Y33" s="70"/>
      <c r="Z33" s="92"/>
      <c r="AA33" s="80"/>
      <c r="AB33" s="81"/>
      <c r="AC33" s="222"/>
      <c r="AD33" s="223"/>
      <c r="AE33" s="222"/>
      <c r="AF33" s="298"/>
      <c r="AG33" s="13"/>
      <c r="AH33" s="1"/>
      <c r="AI33" s="62"/>
      <c r="AJ33" s="62"/>
      <c r="AK33" s="62"/>
      <c r="AL33" s="62"/>
      <c r="AM33" s="62"/>
      <c r="AN33" s="62"/>
      <c r="AO33" s="62"/>
      <c r="AP33" s="62"/>
      <c r="AQ33" s="62"/>
      <c r="AR33" s="62"/>
      <c r="AS33" s="62"/>
      <c r="AT33" s="62"/>
      <c r="AU33" s="62"/>
      <c r="AV33" s="62"/>
      <c r="AW33" s="62"/>
      <c r="AX33" s="62"/>
      <c r="AY33" s="62"/>
      <c r="AZ33" s="62"/>
      <c r="BA33" s="62"/>
      <c r="BB33" s="62"/>
      <c r="BC33" s="62"/>
      <c r="BD33" s="62"/>
      <c r="BE33" s="62"/>
      <c r="BF33" s="62"/>
      <c r="BG33" s="62"/>
      <c r="BH33" s="62"/>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row>
    <row r="34" spans="1:107" ht="18.75" customHeight="1">
      <c r="A34" s="13"/>
      <c r="B34" s="89"/>
      <c r="C34" s="80"/>
      <c r="D34" s="81"/>
      <c r="E34" s="222"/>
      <c r="F34" s="223"/>
      <c r="G34" s="222"/>
      <c r="H34" s="224"/>
      <c r="I34" s="69"/>
      <c r="J34" s="90"/>
      <c r="K34" s="80"/>
      <c r="L34" s="81"/>
      <c r="M34" s="222"/>
      <c r="N34" s="223"/>
      <c r="O34" s="222"/>
      <c r="P34" s="216"/>
      <c r="Q34" s="69"/>
      <c r="R34" s="91"/>
      <c r="S34" s="80"/>
      <c r="T34" s="81"/>
      <c r="U34" s="222"/>
      <c r="V34" s="223"/>
      <c r="W34" s="234"/>
      <c r="X34" s="214"/>
      <c r="Y34" s="70"/>
      <c r="Z34" s="92"/>
      <c r="AA34" s="80"/>
      <c r="AB34" s="81"/>
      <c r="AC34" s="222"/>
      <c r="AD34" s="223"/>
      <c r="AE34" s="222"/>
      <c r="AF34" s="298"/>
      <c r="AG34" s="13"/>
      <c r="AH34" s="1"/>
      <c r="AI34" s="62"/>
      <c r="AJ34" s="62"/>
      <c r="AK34" s="62"/>
      <c r="AL34" s="62"/>
      <c r="AM34" s="62"/>
      <c r="AN34" s="62"/>
      <c r="AO34" s="62"/>
      <c r="AP34" s="62"/>
      <c r="AQ34" s="62"/>
      <c r="AR34" s="62"/>
      <c r="AS34" s="62"/>
      <c r="AT34" s="62"/>
      <c r="AU34" s="62"/>
      <c r="AV34" s="62"/>
      <c r="AW34" s="62"/>
      <c r="AX34" s="62"/>
      <c r="AY34" s="62"/>
      <c r="AZ34" s="62"/>
      <c r="BA34" s="62"/>
      <c r="BB34" s="62"/>
      <c r="BC34" s="62"/>
      <c r="BD34" s="62"/>
      <c r="BE34" s="62"/>
      <c r="BF34" s="62"/>
      <c r="BG34" s="62"/>
      <c r="BH34" s="62"/>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row>
    <row r="35" spans="1:107" ht="18.75" customHeight="1">
      <c r="A35" s="13"/>
      <c r="B35" s="95"/>
      <c r="C35" s="96"/>
      <c r="D35" s="97"/>
      <c r="E35" s="225"/>
      <c r="F35" s="226"/>
      <c r="G35" s="225"/>
      <c r="H35" s="227"/>
      <c r="I35" s="69"/>
      <c r="J35" s="98"/>
      <c r="K35" s="99"/>
      <c r="L35" s="100"/>
      <c r="M35" s="219"/>
      <c r="N35" s="220"/>
      <c r="O35" s="219"/>
      <c r="P35" s="221"/>
      <c r="Q35" s="69"/>
      <c r="R35" s="101"/>
      <c r="S35" s="102"/>
      <c r="T35" s="103"/>
      <c r="U35" s="235"/>
      <c r="V35" s="236"/>
      <c r="W35" s="237"/>
      <c r="X35" s="238"/>
      <c r="Y35" s="70"/>
      <c r="Z35" s="104"/>
      <c r="AA35" s="105"/>
      <c r="AB35" s="106"/>
      <c r="AC35" s="307"/>
      <c r="AD35" s="308"/>
      <c r="AE35" s="307"/>
      <c r="AF35" s="304"/>
      <c r="AG35" s="13"/>
      <c r="AH35" s="1"/>
      <c r="AI35" s="62"/>
      <c r="AJ35" s="62"/>
      <c r="AK35" s="62"/>
      <c r="AL35" s="62"/>
      <c r="AM35" s="62"/>
      <c r="AN35" s="62"/>
      <c r="AO35" s="62"/>
      <c r="AP35" s="62"/>
      <c r="AQ35" s="62"/>
      <c r="AR35" s="62"/>
      <c r="AS35" s="62"/>
      <c r="AT35" s="62"/>
      <c r="AU35" s="62"/>
      <c r="AV35" s="62"/>
      <c r="AW35" s="62"/>
      <c r="AX35" s="62"/>
      <c r="AY35" s="62"/>
      <c r="AZ35" s="62"/>
      <c r="BA35" s="62"/>
      <c r="BB35" s="62"/>
      <c r="BC35" s="62"/>
      <c r="BD35" s="62"/>
      <c r="BE35" s="62"/>
      <c r="BF35" s="62"/>
      <c r="BG35" s="62"/>
      <c r="BH35" s="62"/>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row>
    <row r="36" spans="1:107" ht="18.75" customHeight="1">
      <c r="A36" s="13"/>
      <c r="B36" s="13"/>
      <c r="C36" s="13"/>
      <c r="D36" s="13"/>
      <c r="E36" s="13"/>
      <c r="F36" s="13"/>
      <c r="G36" s="13"/>
      <c r="H36" s="13"/>
      <c r="I36" s="13"/>
      <c r="J36" s="13"/>
      <c r="K36" s="13"/>
      <c r="L36" s="13"/>
      <c r="M36" s="13"/>
      <c r="N36" s="13"/>
      <c r="O36" s="13"/>
      <c r="P36" s="13"/>
      <c r="Q36" s="13"/>
      <c r="R36" s="13"/>
      <c r="S36" s="13"/>
      <c r="T36" s="13"/>
      <c r="U36" s="13"/>
      <c r="V36" s="13"/>
      <c r="W36" s="13"/>
      <c r="X36" s="13"/>
      <c r="Y36" s="13"/>
      <c r="Z36" s="13"/>
      <c r="AA36" s="13"/>
      <c r="AB36" s="13"/>
      <c r="AC36" s="13"/>
      <c r="AD36" s="13"/>
      <c r="AE36" s="13"/>
      <c r="AF36" s="13"/>
      <c r="AG36" s="13"/>
      <c r="AH36" s="1"/>
      <c r="AI36" s="62"/>
      <c r="AJ36" s="62"/>
      <c r="AK36" s="62"/>
      <c r="AL36" s="62"/>
      <c r="AM36" s="62"/>
      <c r="AN36" s="62"/>
      <c r="AO36" s="62"/>
      <c r="AP36" s="62"/>
      <c r="AQ36" s="62"/>
      <c r="AR36" s="62"/>
      <c r="AS36" s="62"/>
      <c r="AT36" s="62"/>
      <c r="AU36" s="62"/>
      <c r="AV36" s="62"/>
      <c r="AW36" s="62"/>
      <c r="AX36" s="62"/>
      <c r="AY36" s="62"/>
      <c r="AZ36" s="62"/>
      <c r="BA36" s="62"/>
      <c r="BB36" s="62"/>
      <c r="BC36" s="62"/>
      <c r="BD36" s="62"/>
      <c r="BE36" s="62"/>
      <c r="BF36" s="62"/>
      <c r="BG36" s="62"/>
      <c r="BH36" s="62"/>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row>
    <row r="37" spans="1:107" ht="18.75" customHeight="1">
      <c r="A37" s="13"/>
      <c r="B37" s="274" t="str" cm="1">
        <f t="array" ref="B37">_xlfn.SWITCH(TEXT(D39,"DDDD"),"SUNDAY","S U N D A Y","MONDAY","M O N D A Y","TUESDAY","T U E S D A Y","WEDNESDAY","W E D N E S D A Y","THURSDAY","T H U R S D A Y","FRIDAY","F R I D A Y","SATURDAY","S A T U R D A Y","SUNDAY","S U N D A Y")</f>
        <v>M O N D A Y</v>
      </c>
      <c r="C37" s="275"/>
      <c r="D37" s="275"/>
      <c r="E37" s="275"/>
      <c r="F37" s="275"/>
      <c r="G37" s="275"/>
      <c r="H37" s="276"/>
      <c r="I37" s="13"/>
      <c r="J37" s="261" t="str" cm="1">
        <f t="array" ref="J37">_xlfn.SWITCH(TEXT(L39,"DDDD"),"SUNDAY","S U N D A Y","MONDAY","M O N D A Y","TUESDAY","T U E S D A Y","WEDNESDAY","W E D N E S D A Y","THURSDAY","T H U R S D A Y","FRIDAY","F R I D A Y","SATURDAY","S A T U R D A Y","SUNDAY","S U N D A Y")</f>
        <v>T U E S D A Y</v>
      </c>
      <c r="K37" s="262"/>
      <c r="L37" s="262"/>
      <c r="M37" s="262"/>
      <c r="N37" s="262"/>
      <c r="O37" s="262"/>
      <c r="P37" s="263"/>
      <c r="Q37" s="13"/>
      <c r="R37" s="266" t="str" cm="1">
        <f t="array" ref="R37">_xlfn.SWITCH(TEXT(T39,"DDDD"),"SUNDAY","S U N D A Y","MONDAY","M O N D A Y","TUESDAY","T U E S D A Y","WEDNESDAY","W E D N E S D A Y","THURSDAY","T H U R S D A Y","FRIDAY","F R I D A Y","SATURDAY","S A T U R D A Y","SUNDAY","S U N D A Y")</f>
        <v>W E D N E S D A Y</v>
      </c>
      <c r="S37" s="267"/>
      <c r="T37" s="267"/>
      <c r="U37" s="267"/>
      <c r="V37" s="267"/>
      <c r="W37" s="267"/>
      <c r="X37" s="268"/>
      <c r="Y37" s="16"/>
      <c r="Z37" s="309" t="s">
        <v>93</v>
      </c>
      <c r="AA37" s="176"/>
      <c r="AB37" s="176"/>
      <c r="AC37" s="176"/>
      <c r="AD37" s="176"/>
      <c r="AE37" s="176"/>
      <c r="AF37" s="177"/>
      <c r="AG37" s="13"/>
      <c r="AH37" s="1"/>
      <c r="AI37" s="62"/>
      <c r="AJ37" s="62"/>
      <c r="AK37" s="62"/>
      <c r="AL37" s="62"/>
      <c r="AM37" s="62"/>
      <c r="AN37" s="62"/>
      <c r="AO37" s="62"/>
      <c r="AP37" s="62"/>
      <c r="AQ37" s="62"/>
      <c r="AR37" s="62"/>
      <c r="AS37" s="62"/>
      <c r="AT37" s="62"/>
      <c r="AU37" s="62"/>
      <c r="AV37" s="62"/>
      <c r="AW37" s="62"/>
      <c r="AX37" s="62"/>
      <c r="AY37" s="62"/>
      <c r="AZ37" s="62"/>
      <c r="BA37" s="62"/>
      <c r="BB37" s="62"/>
      <c r="BC37" s="62"/>
      <c r="BD37" s="62"/>
      <c r="BE37" s="62"/>
      <c r="BF37" s="62"/>
      <c r="BG37" s="62"/>
      <c r="BH37" s="62"/>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row>
    <row r="38" spans="1:107" ht="18.75" customHeight="1">
      <c r="A38" s="13"/>
      <c r="B38" s="277"/>
      <c r="C38" s="143"/>
      <c r="D38" s="143"/>
      <c r="E38" s="143"/>
      <c r="F38" s="143"/>
      <c r="G38" s="143"/>
      <c r="H38" s="278"/>
      <c r="I38" s="13"/>
      <c r="J38" s="264"/>
      <c r="K38" s="143"/>
      <c r="L38" s="143"/>
      <c r="M38" s="143"/>
      <c r="N38" s="143"/>
      <c r="O38" s="143"/>
      <c r="P38" s="265"/>
      <c r="Q38" s="13"/>
      <c r="R38" s="269"/>
      <c r="S38" s="143"/>
      <c r="T38" s="143"/>
      <c r="U38" s="143"/>
      <c r="V38" s="143"/>
      <c r="W38" s="143"/>
      <c r="X38" s="270"/>
      <c r="Y38" s="16"/>
      <c r="Z38" s="178"/>
      <c r="AA38" s="148"/>
      <c r="AB38" s="148"/>
      <c r="AC38" s="148"/>
      <c r="AD38" s="148"/>
      <c r="AE38" s="148"/>
      <c r="AF38" s="179"/>
      <c r="AG38" s="13"/>
      <c r="AH38" s="1"/>
      <c r="AI38" s="62"/>
      <c r="AJ38" s="62"/>
      <c r="AK38" s="62"/>
      <c r="AL38" s="62"/>
      <c r="AM38" s="62"/>
      <c r="AN38" s="62"/>
      <c r="AO38" s="62"/>
      <c r="AP38" s="62"/>
      <c r="AQ38" s="62"/>
      <c r="AR38" s="62"/>
      <c r="AS38" s="62"/>
      <c r="AT38" s="62"/>
      <c r="AU38" s="62"/>
      <c r="AV38" s="62"/>
      <c r="AW38" s="62"/>
      <c r="AX38" s="62"/>
      <c r="AY38" s="62"/>
      <c r="AZ38" s="62"/>
      <c r="BA38" s="62"/>
      <c r="BB38" s="62"/>
      <c r="BC38" s="62"/>
      <c r="BD38" s="62"/>
      <c r="BE38" s="62"/>
      <c r="BF38" s="62"/>
      <c r="BG38" s="62"/>
      <c r="BH38" s="62"/>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row>
    <row r="39" spans="1:107" ht="18.75" customHeight="1">
      <c r="A39" s="17"/>
      <c r="B39" s="248" t="s">
        <v>80</v>
      </c>
      <c r="C39" s="249"/>
      <c r="D39" s="250">
        <f>$A$1+Calendar!$AY$29+4</f>
        <v>46195</v>
      </c>
      <c r="E39" s="249"/>
      <c r="F39" s="249"/>
      <c r="G39" s="249"/>
      <c r="H39" s="251"/>
      <c r="I39" s="17"/>
      <c r="J39" s="253" t="s">
        <v>80</v>
      </c>
      <c r="K39" s="249"/>
      <c r="L39" s="254">
        <f>$A$1+Calendar!$AY$29+5</f>
        <v>46196</v>
      </c>
      <c r="M39" s="249"/>
      <c r="N39" s="249"/>
      <c r="O39" s="249"/>
      <c r="P39" s="255"/>
      <c r="Q39" s="17"/>
      <c r="R39" s="271" t="s">
        <v>80</v>
      </c>
      <c r="S39" s="249"/>
      <c r="T39" s="272">
        <f>$A$1+Calendar!$AY$29+6</f>
        <v>46197</v>
      </c>
      <c r="U39" s="249"/>
      <c r="V39" s="249"/>
      <c r="W39" s="249"/>
      <c r="X39" s="273"/>
      <c r="Y39" s="18"/>
      <c r="Z39" s="178"/>
      <c r="AA39" s="148"/>
      <c r="AB39" s="148"/>
      <c r="AC39" s="148"/>
      <c r="AD39" s="148"/>
      <c r="AE39" s="148"/>
      <c r="AF39" s="179"/>
      <c r="AG39" s="17"/>
      <c r="AH39" s="20"/>
      <c r="AI39" s="65"/>
      <c r="AJ39" s="65"/>
      <c r="AK39" s="65"/>
      <c r="AL39" s="65"/>
      <c r="AM39" s="65"/>
      <c r="AN39" s="65"/>
      <c r="AO39" s="65"/>
      <c r="AP39" s="65"/>
      <c r="AQ39" s="65"/>
      <c r="AR39" s="65"/>
      <c r="AS39" s="65"/>
      <c r="AT39" s="65"/>
      <c r="AU39" s="65"/>
      <c r="AV39" s="65"/>
      <c r="AW39" s="65"/>
      <c r="AX39" s="65"/>
      <c r="AY39" s="65"/>
      <c r="AZ39" s="65"/>
      <c r="BA39" s="65"/>
      <c r="BB39" s="65"/>
      <c r="BC39" s="65"/>
      <c r="BD39" s="65"/>
      <c r="BE39" s="65"/>
      <c r="BF39" s="65"/>
      <c r="BG39" s="65"/>
      <c r="BH39" s="65"/>
      <c r="BI39" s="20"/>
      <c r="BJ39" s="20"/>
      <c r="BK39" s="20"/>
      <c r="BL39" s="20"/>
      <c r="BM39" s="20"/>
      <c r="BN39" s="20"/>
      <c r="BO39" s="20"/>
      <c r="BP39" s="20"/>
      <c r="BQ39" s="20"/>
      <c r="BR39" s="20"/>
      <c r="BS39" s="20"/>
      <c r="BT39" s="20"/>
      <c r="BU39" s="20"/>
      <c r="BV39" s="20"/>
      <c r="BW39" s="20"/>
      <c r="BX39" s="20"/>
      <c r="BY39" s="20"/>
      <c r="BZ39" s="20"/>
      <c r="CA39" s="20"/>
      <c r="CB39" s="20"/>
      <c r="CC39" s="20"/>
      <c r="CD39" s="20"/>
      <c r="CE39" s="20"/>
      <c r="CF39" s="20"/>
      <c r="CG39" s="20"/>
      <c r="CH39" s="20"/>
      <c r="CI39" s="20"/>
      <c r="CJ39" s="20"/>
      <c r="CK39" s="20"/>
      <c r="CL39" s="20"/>
      <c r="CM39" s="20"/>
      <c r="CN39" s="20"/>
      <c r="CO39" s="20"/>
      <c r="CP39" s="20"/>
      <c r="CQ39" s="20"/>
      <c r="CR39" s="20"/>
      <c r="CS39" s="20"/>
      <c r="CT39" s="20"/>
      <c r="CU39" s="20"/>
      <c r="CV39" s="20"/>
      <c r="CW39" s="20"/>
      <c r="CX39" s="20"/>
      <c r="CY39" s="20"/>
      <c r="CZ39" s="20"/>
      <c r="DA39" s="20"/>
      <c r="DB39" s="20"/>
      <c r="DC39" s="20"/>
    </row>
    <row r="40" spans="1:107" ht="18.75" customHeight="1">
      <c r="A40" s="23"/>
      <c r="B40" s="252" t="s">
        <v>81</v>
      </c>
      <c r="C40" s="223"/>
      <c r="D40" s="222"/>
      <c r="E40" s="218"/>
      <c r="F40" s="218"/>
      <c r="G40" s="218"/>
      <c r="H40" s="224"/>
      <c r="I40" s="69"/>
      <c r="J40" s="241" t="s">
        <v>81</v>
      </c>
      <c r="K40" s="223"/>
      <c r="L40" s="222"/>
      <c r="M40" s="218"/>
      <c r="N40" s="218"/>
      <c r="O40" s="218"/>
      <c r="P40" s="216"/>
      <c r="Q40" s="69"/>
      <c r="R40" s="256" t="s">
        <v>81</v>
      </c>
      <c r="S40" s="223"/>
      <c r="T40" s="222"/>
      <c r="U40" s="218"/>
      <c r="V40" s="218"/>
      <c r="W40" s="218"/>
      <c r="X40" s="214"/>
      <c r="Y40" s="16"/>
      <c r="Z40" s="310"/>
      <c r="AA40" s="135"/>
      <c r="AB40" s="135"/>
      <c r="AC40" s="135"/>
      <c r="AD40" s="135"/>
      <c r="AE40" s="135"/>
      <c r="AF40" s="164"/>
      <c r="AG40" s="23"/>
      <c r="AH40" s="1"/>
      <c r="AI40" s="62"/>
      <c r="AJ40" s="62"/>
      <c r="AK40" s="62"/>
      <c r="AL40" s="62"/>
      <c r="AM40" s="62"/>
      <c r="AN40" s="62"/>
      <c r="AO40" s="62"/>
      <c r="AP40" s="62"/>
      <c r="AQ40" s="62"/>
      <c r="AR40" s="62"/>
      <c r="AS40" s="62"/>
      <c r="AT40" s="62"/>
      <c r="AU40" s="62"/>
      <c r="AV40" s="62"/>
      <c r="AW40" s="62"/>
      <c r="AX40" s="62"/>
      <c r="AY40" s="62"/>
      <c r="AZ40" s="62"/>
      <c r="BA40" s="62"/>
      <c r="BB40" s="62"/>
      <c r="BC40" s="62"/>
      <c r="BD40" s="62"/>
      <c r="BE40" s="62"/>
      <c r="BF40" s="62"/>
      <c r="BG40" s="62"/>
      <c r="BH40" s="62"/>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row>
    <row r="41" spans="1:107" ht="18.75" customHeight="1">
      <c r="A41" s="16"/>
      <c r="B41" s="257" t="s">
        <v>83</v>
      </c>
      <c r="C41" s="243"/>
      <c r="D41" s="222"/>
      <c r="E41" s="218"/>
      <c r="F41" s="218"/>
      <c r="G41" s="218"/>
      <c r="H41" s="224"/>
      <c r="I41" s="69"/>
      <c r="J41" s="242" t="s">
        <v>83</v>
      </c>
      <c r="K41" s="243"/>
      <c r="L41" s="222"/>
      <c r="M41" s="218"/>
      <c r="N41" s="218"/>
      <c r="O41" s="218"/>
      <c r="P41" s="216"/>
      <c r="Q41" s="69"/>
      <c r="R41" s="259" t="s">
        <v>83</v>
      </c>
      <c r="S41" s="243"/>
      <c r="T41" s="222"/>
      <c r="U41" s="218"/>
      <c r="V41" s="218"/>
      <c r="W41" s="218"/>
      <c r="X41" s="214"/>
      <c r="Y41" s="16"/>
      <c r="Z41" s="306"/>
      <c r="AA41" s="218"/>
      <c r="AB41" s="218"/>
      <c r="AC41" s="218"/>
      <c r="AD41" s="218"/>
      <c r="AE41" s="218"/>
      <c r="AF41" s="298"/>
      <c r="AG41" s="13"/>
      <c r="AH41" s="1"/>
      <c r="AI41" s="62"/>
      <c r="AJ41" s="62"/>
      <c r="AK41" s="62"/>
      <c r="AL41" s="62"/>
      <c r="AM41" s="62"/>
      <c r="AN41" s="62"/>
      <c r="AO41" s="62"/>
      <c r="AP41" s="62"/>
      <c r="AQ41" s="62"/>
      <c r="AR41" s="62"/>
      <c r="AS41" s="62"/>
      <c r="AT41" s="62"/>
      <c r="AU41" s="62"/>
      <c r="AV41" s="62"/>
      <c r="AW41" s="62"/>
      <c r="AX41" s="62"/>
      <c r="AY41" s="62"/>
      <c r="AZ41" s="62"/>
      <c r="BA41" s="62"/>
      <c r="BB41" s="62"/>
      <c r="BC41" s="62"/>
      <c r="BD41" s="62"/>
      <c r="BE41" s="62"/>
      <c r="BF41" s="62"/>
      <c r="BG41" s="62"/>
      <c r="BH41" s="62"/>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row>
    <row r="42" spans="1:107" ht="18.75" customHeight="1">
      <c r="A42" s="13"/>
      <c r="B42" s="153"/>
      <c r="C42" s="244"/>
      <c r="D42" s="222"/>
      <c r="E42" s="218"/>
      <c r="F42" s="218"/>
      <c r="G42" s="218"/>
      <c r="H42" s="224"/>
      <c r="I42" s="69"/>
      <c r="J42" s="183"/>
      <c r="K42" s="244"/>
      <c r="L42" s="222"/>
      <c r="M42" s="218"/>
      <c r="N42" s="218"/>
      <c r="O42" s="218"/>
      <c r="P42" s="216"/>
      <c r="Q42" s="69"/>
      <c r="R42" s="188"/>
      <c r="S42" s="244"/>
      <c r="T42" s="222"/>
      <c r="U42" s="218"/>
      <c r="V42" s="218"/>
      <c r="W42" s="218"/>
      <c r="X42" s="214"/>
      <c r="Y42" s="16"/>
      <c r="Z42" s="306"/>
      <c r="AA42" s="218"/>
      <c r="AB42" s="218"/>
      <c r="AC42" s="218"/>
      <c r="AD42" s="218"/>
      <c r="AE42" s="218"/>
      <c r="AF42" s="298"/>
      <c r="AG42" s="13"/>
      <c r="AH42" s="1"/>
      <c r="AI42" s="62"/>
      <c r="AJ42" s="62"/>
      <c r="AK42" s="62"/>
      <c r="AL42" s="62"/>
      <c r="AM42" s="62"/>
      <c r="AN42" s="62"/>
      <c r="AO42" s="62"/>
      <c r="AP42" s="62"/>
      <c r="AQ42" s="62"/>
      <c r="AR42" s="62"/>
      <c r="AS42" s="62"/>
      <c r="AT42" s="62"/>
      <c r="AU42" s="62"/>
      <c r="AV42" s="62"/>
      <c r="AW42" s="62"/>
      <c r="AX42" s="62"/>
      <c r="AY42" s="62"/>
      <c r="AZ42" s="62"/>
      <c r="BA42" s="62"/>
      <c r="BB42" s="62"/>
      <c r="BC42" s="62"/>
      <c r="BD42" s="62"/>
      <c r="BE42" s="62"/>
      <c r="BF42" s="62"/>
      <c r="BG42" s="62"/>
      <c r="BH42" s="62"/>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row>
    <row r="43" spans="1:107" ht="18.75" customHeight="1">
      <c r="A43" s="13"/>
      <c r="B43" s="258"/>
      <c r="C43" s="246"/>
      <c r="D43" s="222"/>
      <c r="E43" s="218"/>
      <c r="F43" s="218"/>
      <c r="G43" s="218"/>
      <c r="H43" s="224"/>
      <c r="I43" s="69"/>
      <c r="J43" s="245"/>
      <c r="K43" s="246"/>
      <c r="L43" s="222"/>
      <c r="M43" s="218"/>
      <c r="N43" s="218"/>
      <c r="O43" s="218"/>
      <c r="P43" s="216"/>
      <c r="Q43" s="69"/>
      <c r="R43" s="260"/>
      <c r="S43" s="246"/>
      <c r="T43" s="222"/>
      <c r="U43" s="218"/>
      <c r="V43" s="218"/>
      <c r="W43" s="218"/>
      <c r="X43" s="214"/>
      <c r="Y43" s="16"/>
      <c r="Z43" s="306"/>
      <c r="AA43" s="218"/>
      <c r="AB43" s="218"/>
      <c r="AC43" s="218"/>
      <c r="AD43" s="218"/>
      <c r="AE43" s="218"/>
      <c r="AF43" s="298"/>
      <c r="AG43" s="13"/>
      <c r="AH43" s="1"/>
      <c r="AI43" s="62"/>
      <c r="AJ43" s="62"/>
      <c r="AK43" s="62"/>
      <c r="AL43" s="62"/>
      <c r="AM43" s="62"/>
      <c r="AN43" s="62"/>
      <c r="AO43" s="62"/>
      <c r="AP43" s="62"/>
      <c r="AQ43" s="62"/>
      <c r="AR43" s="62"/>
      <c r="AS43" s="62"/>
      <c r="AT43" s="62"/>
      <c r="AU43" s="62"/>
      <c r="AV43" s="62"/>
      <c r="AW43" s="62"/>
      <c r="AX43" s="62"/>
      <c r="AY43" s="62"/>
      <c r="AZ43" s="62"/>
      <c r="BA43" s="62"/>
      <c r="BB43" s="62"/>
      <c r="BC43" s="62"/>
      <c r="BD43" s="62"/>
      <c r="BE43" s="62"/>
      <c r="BF43" s="62"/>
      <c r="BG43" s="62"/>
      <c r="BH43" s="62"/>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row>
    <row r="44" spans="1:107" ht="18.75" customHeight="1">
      <c r="A44" s="13"/>
      <c r="B44" s="240" t="s">
        <v>84</v>
      </c>
      <c r="C44" s="218"/>
      <c r="D44" s="71" t="s">
        <v>85</v>
      </c>
      <c r="E44" s="71" t="s">
        <v>86</v>
      </c>
      <c r="F44" s="71" t="s">
        <v>87</v>
      </c>
      <c r="G44" s="71" t="s">
        <v>88</v>
      </c>
      <c r="H44" s="72" t="s">
        <v>89</v>
      </c>
      <c r="I44" s="69"/>
      <c r="J44" s="217" t="s">
        <v>84</v>
      </c>
      <c r="K44" s="218"/>
      <c r="L44" s="73" t="s">
        <v>85</v>
      </c>
      <c r="M44" s="73" t="s">
        <v>86</v>
      </c>
      <c r="N44" s="73" t="s">
        <v>87</v>
      </c>
      <c r="O44" s="73" t="s">
        <v>88</v>
      </c>
      <c r="P44" s="74" t="s">
        <v>89</v>
      </c>
      <c r="Q44" s="69"/>
      <c r="R44" s="239" t="s">
        <v>84</v>
      </c>
      <c r="S44" s="218"/>
      <c r="T44" s="75" t="s">
        <v>85</v>
      </c>
      <c r="U44" s="75" t="s">
        <v>86</v>
      </c>
      <c r="V44" s="75" t="s">
        <v>87</v>
      </c>
      <c r="W44" s="75" t="s">
        <v>88</v>
      </c>
      <c r="X44" s="76" t="s">
        <v>89</v>
      </c>
      <c r="Y44" s="16"/>
      <c r="Z44" s="302"/>
      <c r="AA44" s="303"/>
      <c r="AB44" s="303"/>
      <c r="AC44" s="303"/>
      <c r="AD44" s="303"/>
      <c r="AE44" s="303"/>
      <c r="AF44" s="304"/>
      <c r="AG44" s="13"/>
      <c r="AH44" s="1"/>
      <c r="AI44" s="62"/>
      <c r="AJ44" s="62"/>
      <c r="AK44" s="62"/>
      <c r="AL44" s="62"/>
      <c r="AM44" s="62"/>
      <c r="AN44" s="62"/>
      <c r="AO44" s="62"/>
      <c r="AP44" s="62"/>
      <c r="AQ44" s="62"/>
      <c r="AR44" s="62"/>
      <c r="AS44" s="62"/>
      <c r="AT44" s="62"/>
      <c r="AU44" s="62"/>
      <c r="AV44" s="62"/>
      <c r="AW44" s="62"/>
      <c r="AX44" s="62"/>
      <c r="AY44" s="62"/>
      <c r="AZ44" s="62"/>
      <c r="BA44" s="62"/>
      <c r="BB44" s="62"/>
      <c r="BC44" s="62"/>
      <c r="BD44" s="62"/>
      <c r="BE44" s="62"/>
      <c r="BF44" s="62"/>
      <c r="BG44" s="62"/>
      <c r="BH44" s="62"/>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row>
    <row r="45" spans="1:107" ht="18.75" customHeight="1">
      <c r="A45" s="13"/>
      <c r="B45" s="79"/>
      <c r="C45" s="80"/>
      <c r="D45" s="81"/>
      <c r="E45" s="81"/>
      <c r="F45" s="81"/>
      <c r="G45" s="81"/>
      <c r="H45" s="82"/>
      <c r="I45" s="69"/>
      <c r="J45" s="83"/>
      <c r="K45" s="80"/>
      <c r="L45" s="81"/>
      <c r="M45" s="81"/>
      <c r="N45" s="81"/>
      <c r="O45" s="81"/>
      <c r="P45" s="84"/>
      <c r="Q45" s="69"/>
      <c r="R45" s="85"/>
      <c r="S45" s="80"/>
      <c r="T45" s="81"/>
      <c r="U45" s="81"/>
      <c r="V45" s="81"/>
      <c r="W45" s="81"/>
      <c r="X45" s="86"/>
      <c r="Y45" s="16"/>
      <c r="Z45" s="107"/>
      <c r="AA45" s="107"/>
      <c r="AB45" s="107"/>
      <c r="AC45" s="107"/>
      <c r="AD45" s="107"/>
      <c r="AE45" s="107"/>
      <c r="AF45" s="107"/>
      <c r="AG45" s="13"/>
      <c r="AH45" s="1"/>
      <c r="AI45" s="62"/>
      <c r="AJ45" s="62"/>
      <c r="AK45" s="62"/>
      <c r="AL45" s="62"/>
      <c r="AM45" s="62"/>
      <c r="AN45" s="62"/>
      <c r="AO45" s="62"/>
      <c r="AP45" s="62"/>
      <c r="AQ45" s="62"/>
      <c r="AR45" s="62"/>
      <c r="AS45" s="62"/>
      <c r="AT45" s="62"/>
      <c r="AU45" s="62"/>
      <c r="AV45" s="62"/>
      <c r="AW45" s="62"/>
      <c r="AX45" s="62"/>
      <c r="AY45" s="62"/>
      <c r="AZ45" s="62"/>
      <c r="BA45" s="62"/>
      <c r="BB45" s="62"/>
      <c r="BC45" s="62"/>
      <c r="BD45" s="62"/>
      <c r="BE45" s="62"/>
      <c r="BF45" s="62"/>
      <c r="BG45" s="62"/>
      <c r="BH45" s="62"/>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row>
    <row r="46" spans="1:107" ht="18.75" customHeight="1">
      <c r="A46" s="13"/>
      <c r="B46" s="89"/>
      <c r="C46" s="80"/>
      <c r="D46" s="81"/>
      <c r="E46" s="81"/>
      <c r="F46" s="81"/>
      <c r="G46" s="81"/>
      <c r="H46" s="82"/>
      <c r="I46" s="69"/>
      <c r="J46" s="90"/>
      <c r="K46" s="80"/>
      <c r="L46" s="81"/>
      <c r="M46" s="81"/>
      <c r="N46" s="81"/>
      <c r="O46" s="81"/>
      <c r="P46" s="84"/>
      <c r="Q46" s="69"/>
      <c r="R46" s="91"/>
      <c r="S46" s="80"/>
      <c r="T46" s="81"/>
      <c r="U46" s="81"/>
      <c r="V46" s="81"/>
      <c r="W46" s="81"/>
      <c r="X46" s="86"/>
      <c r="Y46" s="16"/>
      <c r="Z46" s="305" t="s">
        <v>94</v>
      </c>
      <c r="AA46" s="145"/>
      <c r="AB46" s="145"/>
      <c r="AC46" s="145"/>
      <c r="AD46" s="145"/>
      <c r="AE46" s="145"/>
      <c r="AF46" s="146"/>
      <c r="AG46" s="13"/>
      <c r="AH46" s="1"/>
      <c r="AI46" s="62"/>
      <c r="AJ46" s="62"/>
      <c r="AK46" s="62"/>
      <c r="AL46" s="62"/>
      <c r="AM46" s="62"/>
      <c r="AN46" s="62"/>
      <c r="AO46" s="62"/>
      <c r="AP46" s="62"/>
      <c r="AQ46" s="62"/>
      <c r="AR46" s="62"/>
      <c r="AS46" s="62"/>
      <c r="AT46" s="62"/>
      <c r="AU46" s="62"/>
      <c r="AV46" s="62"/>
      <c r="AW46" s="62"/>
      <c r="AX46" s="62"/>
      <c r="AY46" s="62"/>
      <c r="AZ46" s="62"/>
      <c r="BA46" s="62"/>
      <c r="BB46" s="62"/>
      <c r="BC46" s="62"/>
      <c r="BD46" s="62"/>
      <c r="BE46" s="62"/>
      <c r="BF46" s="62"/>
      <c r="BG46" s="62"/>
      <c r="BH46" s="62"/>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row>
    <row r="47" spans="1:107" ht="18.75" customHeight="1">
      <c r="A47" s="13"/>
      <c r="B47" s="89"/>
      <c r="C47" s="80"/>
      <c r="D47" s="81"/>
      <c r="E47" s="81"/>
      <c r="F47" s="81"/>
      <c r="G47" s="81"/>
      <c r="H47" s="82"/>
      <c r="I47" s="69"/>
      <c r="J47" s="90"/>
      <c r="K47" s="80"/>
      <c r="L47" s="81"/>
      <c r="M47" s="81"/>
      <c r="N47" s="81"/>
      <c r="O47" s="81"/>
      <c r="P47" s="84"/>
      <c r="Q47" s="69"/>
      <c r="R47" s="91"/>
      <c r="S47" s="80"/>
      <c r="T47" s="81"/>
      <c r="U47" s="81"/>
      <c r="V47" s="81"/>
      <c r="W47" s="81"/>
      <c r="X47" s="86"/>
      <c r="Y47" s="16"/>
      <c r="Z47" s="147"/>
      <c r="AA47" s="148"/>
      <c r="AB47" s="148"/>
      <c r="AC47" s="148"/>
      <c r="AD47" s="148"/>
      <c r="AE47" s="148"/>
      <c r="AF47" s="149"/>
      <c r="AG47" s="13"/>
      <c r="AH47" s="1"/>
      <c r="AI47" s="62"/>
      <c r="AJ47" s="62"/>
      <c r="AK47" s="62"/>
      <c r="AL47" s="62"/>
      <c r="AM47" s="62"/>
      <c r="AN47" s="62"/>
      <c r="AO47" s="62"/>
      <c r="AP47" s="62"/>
      <c r="AQ47" s="62"/>
      <c r="AR47" s="62"/>
      <c r="AS47" s="62"/>
      <c r="AT47" s="62"/>
      <c r="AU47" s="62"/>
      <c r="AV47" s="62"/>
      <c r="AW47" s="62"/>
      <c r="AX47" s="62"/>
      <c r="AY47" s="62"/>
      <c r="AZ47" s="62"/>
      <c r="BA47" s="62"/>
      <c r="BB47" s="62"/>
      <c r="BC47" s="62"/>
      <c r="BD47" s="62"/>
      <c r="BE47" s="62"/>
      <c r="BF47" s="62"/>
      <c r="BG47" s="62"/>
      <c r="BH47" s="62"/>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row>
    <row r="48" spans="1:107" ht="18.75" customHeight="1">
      <c r="A48" s="13"/>
      <c r="B48" s="89"/>
      <c r="C48" s="80"/>
      <c r="D48" s="81"/>
      <c r="E48" s="81"/>
      <c r="F48" s="81"/>
      <c r="G48" s="81"/>
      <c r="H48" s="82"/>
      <c r="I48" s="69"/>
      <c r="J48" s="90"/>
      <c r="K48" s="80"/>
      <c r="L48" s="81"/>
      <c r="M48" s="81"/>
      <c r="N48" s="81"/>
      <c r="O48" s="81"/>
      <c r="P48" s="84"/>
      <c r="Q48" s="69"/>
      <c r="R48" s="91"/>
      <c r="S48" s="80"/>
      <c r="T48" s="81"/>
      <c r="U48" s="81"/>
      <c r="V48" s="81"/>
      <c r="W48" s="81"/>
      <c r="X48" s="86"/>
      <c r="Y48" s="16"/>
      <c r="Z48" s="147"/>
      <c r="AA48" s="148"/>
      <c r="AB48" s="148"/>
      <c r="AC48" s="148"/>
      <c r="AD48" s="148"/>
      <c r="AE48" s="148"/>
      <c r="AF48" s="149"/>
      <c r="AG48" s="13"/>
      <c r="AH48" s="1"/>
      <c r="AI48" s="62"/>
      <c r="AJ48" s="62"/>
      <c r="AK48" s="62"/>
      <c r="AL48" s="62"/>
      <c r="AM48" s="62"/>
      <c r="AN48" s="62"/>
      <c r="AO48" s="62"/>
      <c r="AP48" s="62"/>
      <c r="AQ48" s="62"/>
      <c r="AR48" s="62"/>
      <c r="AS48" s="62"/>
      <c r="AT48" s="62"/>
      <c r="AU48" s="62"/>
      <c r="AV48" s="62"/>
      <c r="AW48" s="62"/>
      <c r="AX48" s="62"/>
      <c r="AY48" s="62"/>
      <c r="AZ48" s="62"/>
      <c r="BA48" s="62"/>
      <c r="BB48" s="62"/>
      <c r="BC48" s="62"/>
      <c r="BD48" s="62"/>
      <c r="BE48" s="62"/>
      <c r="BF48" s="62"/>
      <c r="BG48" s="62"/>
      <c r="BH48" s="62"/>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row>
    <row r="49" spans="1:107" ht="18.75" customHeight="1">
      <c r="A49" s="13"/>
      <c r="B49" s="89"/>
      <c r="C49" s="80"/>
      <c r="D49" s="81"/>
      <c r="E49" s="81"/>
      <c r="F49" s="81"/>
      <c r="G49" s="81"/>
      <c r="H49" s="82"/>
      <c r="I49" s="69"/>
      <c r="J49" s="90"/>
      <c r="K49" s="80"/>
      <c r="L49" s="81"/>
      <c r="M49" s="81"/>
      <c r="N49" s="81"/>
      <c r="O49" s="81"/>
      <c r="P49" s="84"/>
      <c r="Q49" s="69"/>
      <c r="R49" s="91"/>
      <c r="S49" s="80"/>
      <c r="T49" s="81"/>
      <c r="U49" s="81"/>
      <c r="V49" s="81"/>
      <c r="W49" s="81"/>
      <c r="X49" s="86"/>
      <c r="Y49" s="16"/>
      <c r="Z49" s="229"/>
      <c r="AA49" s="218"/>
      <c r="AB49" s="218"/>
      <c r="AC49" s="218"/>
      <c r="AD49" s="218"/>
      <c r="AE49" s="218"/>
      <c r="AF49" s="230"/>
      <c r="AG49" s="13"/>
      <c r="AH49" s="1"/>
      <c r="AI49" s="62"/>
      <c r="AJ49" s="62"/>
      <c r="AK49" s="62"/>
      <c r="AL49" s="62"/>
      <c r="AM49" s="62"/>
      <c r="AN49" s="62"/>
      <c r="AO49" s="62"/>
      <c r="AP49" s="62"/>
      <c r="AQ49" s="62"/>
      <c r="AR49" s="62"/>
      <c r="AS49" s="62"/>
      <c r="AT49" s="62"/>
      <c r="AU49" s="62"/>
      <c r="AV49" s="62"/>
      <c r="AW49" s="62"/>
      <c r="AX49" s="62"/>
      <c r="AY49" s="62"/>
      <c r="AZ49" s="62"/>
      <c r="BA49" s="62"/>
      <c r="BB49" s="62"/>
      <c r="BC49" s="62"/>
      <c r="BD49" s="62"/>
      <c r="BE49" s="62"/>
      <c r="BF49" s="62"/>
      <c r="BG49" s="62"/>
      <c r="BH49" s="62"/>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row>
    <row r="50" spans="1:107" ht="18.75" customHeight="1">
      <c r="A50" s="13"/>
      <c r="B50" s="89"/>
      <c r="C50" s="80"/>
      <c r="D50" s="81"/>
      <c r="E50" s="81"/>
      <c r="F50" s="81"/>
      <c r="G50" s="81"/>
      <c r="H50" s="82"/>
      <c r="I50" s="69"/>
      <c r="J50" s="90"/>
      <c r="K50" s="80"/>
      <c r="L50" s="81"/>
      <c r="M50" s="81"/>
      <c r="N50" s="81"/>
      <c r="O50" s="81"/>
      <c r="P50" s="84"/>
      <c r="Q50" s="69"/>
      <c r="R50" s="91"/>
      <c r="S50" s="80"/>
      <c r="T50" s="81"/>
      <c r="U50" s="81"/>
      <c r="V50" s="81"/>
      <c r="W50" s="81"/>
      <c r="X50" s="86"/>
      <c r="Y50" s="16"/>
      <c r="Z50" s="229"/>
      <c r="AA50" s="218"/>
      <c r="AB50" s="218"/>
      <c r="AC50" s="218"/>
      <c r="AD50" s="218"/>
      <c r="AE50" s="218"/>
      <c r="AF50" s="230"/>
      <c r="AG50" s="13"/>
      <c r="AH50" s="1"/>
      <c r="AI50" s="62"/>
      <c r="AJ50" s="62"/>
      <c r="AK50" s="62"/>
      <c r="AL50" s="62"/>
      <c r="AM50" s="62"/>
      <c r="AN50" s="62"/>
      <c r="AO50" s="62"/>
      <c r="AP50" s="62"/>
      <c r="AQ50" s="62"/>
      <c r="AR50" s="62"/>
      <c r="AS50" s="62"/>
      <c r="AT50" s="62"/>
      <c r="AU50" s="62"/>
      <c r="AV50" s="62"/>
      <c r="AW50" s="62"/>
      <c r="AX50" s="62"/>
      <c r="AY50" s="62"/>
      <c r="AZ50" s="62"/>
      <c r="BA50" s="62"/>
      <c r="BB50" s="62"/>
      <c r="BC50" s="62"/>
      <c r="BD50" s="62"/>
      <c r="BE50" s="62"/>
      <c r="BF50" s="62"/>
      <c r="BG50" s="62"/>
      <c r="BH50" s="62"/>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row>
    <row r="51" spans="1:107" ht="18.75" customHeight="1">
      <c r="A51" s="13"/>
      <c r="B51" s="89"/>
      <c r="C51" s="80"/>
      <c r="D51" s="81"/>
      <c r="E51" s="81"/>
      <c r="F51" s="81"/>
      <c r="G51" s="81"/>
      <c r="H51" s="82"/>
      <c r="I51" s="69"/>
      <c r="J51" s="90"/>
      <c r="K51" s="80"/>
      <c r="L51" s="81"/>
      <c r="M51" s="81"/>
      <c r="N51" s="81"/>
      <c r="O51" s="81"/>
      <c r="P51" s="84"/>
      <c r="Q51" s="69"/>
      <c r="R51" s="91"/>
      <c r="S51" s="80"/>
      <c r="T51" s="81"/>
      <c r="U51" s="81"/>
      <c r="V51" s="81"/>
      <c r="W51" s="81"/>
      <c r="X51" s="86"/>
      <c r="Y51" s="16"/>
      <c r="Z51" s="229"/>
      <c r="AA51" s="218"/>
      <c r="AB51" s="218"/>
      <c r="AC51" s="218"/>
      <c r="AD51" s="218"/>
      <c r="AE51" s="218"/>
      <c r="AF51" s="230"/>
      <c r="AG51" s="13"/>
      <c r="AH51" s="1"/>
      <c r="AI51" s="62"/>
      <c r="AJ51" s="62"/>
      <c r="AK51" s="62"/>
      <c r="AL51" s="62"/>
      <c r="AM51" s="62"/>
      <c r="AN51" s="62"/>
      <c r="AO51" s="62"/>
      <c r="AP51" s="62"/>
      <c r="AQ51" s="62"/>
      <c r="AR51" s="62"/>
      <c r="AS51" s="62"/>
      <c r="AT51" s="62"/>
      <c r="AU51" s="62"/>
      <c r="AV51" s="62"/>
      <c r="AW51" s="62"/>
      <c r="AX51" s="62"/>
      <c r="AY51" s="62"/>
      <c r="AZ51" s="62"/>
      <c r="BA51" s="62"/>
      <c r="BB51" s="62"/>
      <c r="BC51" s="62"/>
      <c r="BD51" s="62"/>
      <c r="BE51" s="62"/>
      <c r="BF51" s="62"/>
      <c r="BG51" s="62"/>
      <c r="BH51" s="62"/>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row>
    <row r="52" spans="1:107" ht="18.75" customHeight="1">
      <c r="A52" s="13"/>
      <c r="B52" s="89"/>
      <c r="C52" s="80"/>
      <c r="D52" s="81"/>
      <c r="E52" s="81"/>
      <c r="F52" s="81"/>
      <c r="G52" s="81"/>
      <c r="H52" s="82"/>
      <c r="I52" s="69"/>
      <c r="J52" s="90"/>
      <c r="K52" s="80"/>
      <c r="L52" s="81"/>
      <c r="M52" s="81"/>
      <c r="N52" s="81"/>
      <c r="O52" s="81"/>
      <c r="P52" s="84"/>
      <c r="Q52" s="69"/>
      <c r="R52" s="91"/>
      <c r="S52" s="80"/>
      <c r="T52" s="81"/>
      <c r="U52" s="81"/>
      <c r="V52" s="81"/>
      <c r="W52" s="81"/>
      <c r="X52" s="86"/>
      <c r="Y52" s="16"/>
      <c r="Z52" s="229"/>
      <c r="AA52" s="218"/>
      <c r="AB52" s="218"/>
      <c r="AC52" s="218"/>
      <c r="AD52" s="218"/>
      <c r="AE52" s="218"/>
      <c r="AF52" s="230"/>
      <c r="AG52" s="13"/>
      <c r="AH52" s="1"/>
      <c r="AI52" s="62"/>
      <c r="AJ52" s="62"/>
      <c r="AK52" s="62"/>
      <c r="AL52" s="62"/>
      <c r="AM52" s="62"/>
      <c r="AN52" s="62"/>
      <c r="AO52" s="62"/>
      <c r="AP52" s="62"/>
      <c r="AQ52" s="62"/>
      <c r="AR52" s="62"/>
      <c r="AS52" s="62"/>
      <c r="AT52" s="62"/>
      <c r="AU52" s="62"/>
      <c r="AV52" s="62"/>
      <c r="AW52" s="62"/>
      <c r="AX52" s="62"/>
      <c r="AY52" s="62"/>
      <c r="AZ52" s="62"/>
      <c r="BA52" s="62"/>
      <c r="BB52" s="62"/>
      <c r="BC52" s="62"/>
      <c r="BD52" s="62"/>
      <c r="BE52" s="62"/>
      <c r="BF52" s="62"/>
      <c r="BG52" s="62"/>
      <c r="BH52" s="62"/>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row>
    <row r="53" spans="1:107" ht="18.75" customHeight="1">
      <c r="A53" s="13"/>
      <c r="B53" s="89"/>
      <c r="C53" s="80"/>
      <c r="D53" s="81"/>
      <c r="E53" s="81"/>
      <c r="F53" s="81"/>
      <c r="G53" s="81"/>
      <c r="H53" s="82"/>
      <c r="I53" s="69"/>
      <c r="J53" s="90"/>
      <c r="K53" s="80"/>
      <c r="L53" s="81"/>
      <c r="M53" s="81"/>
      <c r="N53" s="81"/>
      <c r="O53" s="81"/>
      <c r="P53" s="84"/>
      <c r="Q53" s="69"/>
      <c r="R53" s="91"/>
      <c r="S53" s="80"/>
      <c r="T53" s="81"/>
      <c r="U53" s="81"/>
      <c r="V53" s="81"/>
      <c r="W53" s="81"/>
      <c r="X53" s="86"/>
      <c r="Y53" s="16"/>
      <c r="Z53" s="229"/>
      <c r="AA53" s="218"/>
      <c r="AB53" s="218"/>
      <c r="AC53" s="218"/>
      <c r="AD53" s="218"/>
      <c r="AE53" s="218"/>
      <c r="AF53" s="230"/>
      <c r="AG53" s="13"/>
      <c r="AH53" s="1"/>
      <c r="AI53" s="62"/>
      <c r="AJ53" s="62"/>
      <c r="AK53" s="62"/>
      <c r="AL53" s="62"/>
      <c r="AM53" s="62"/>
      <c r="AN53" s="62"/>
      <c r="AO53" s="62"/>
      <c r="AP53" s="62"/>
      <c r="AQ53" s="62"/>
      <c r="AR53" s="62"/>
      <c r="AS53" s="62"/>
      <c r="AT53" s="62"/>
      <c r="AU53" s="62"/>
      <c r="AV53" s="62"/>
      <c r="AW53" s="62"/>
      <c r="AX53" s="62"/>
      <c r="AY53" s="62"/>
      <c r="AZ53" s="62"/>
      <c r="BA53" s="62"/>
      <c r="BB53" s="62"/>
      <c r="BC53" s="62"/>
      <c r="BD53" s="62"/>
      <c r="BE53" s="62"/>
      <c r="BF53" s="62"/>
      <c r="BG53" s="62"/>
      <c r="BH53" s="62"/>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row>
    <row r="54" spans="1:107" ht="18.75" customHeight="1">
      <c r="A54" s="13"/>
      <c r="B54" s="89"/>
      <c r="C54" s="80"/>
      <c r="D54" s="81"/>
      <c r="E54" s="81"/>
      <c r="F54" s="81"/>
      <c r="G54" s="81"/>
      <c r="H54" s="82"/>
      <c r="I54" s="69"/>
      <c r="J54" s="90"/>
      <c r="K54" s="80"/>
      <c r="L54" s="81"/>
      <c r="M54" s="81"/>
      <c r="N54" s="81"/>
      <c r="O54" s="81"/>
      <c r="P54" s="84"/>
      <c r="Q54" s="69"/>
      <c r="R54" s="91"/>
      <c r="S54" s="80"/>
      <c r="T54" s="81"/>
      <c r="U54" s="81"/>
      <c r="V54" s="81"/>
      <c r="W54" s="81"/>
      <c r="X54" s="86"/>
      <c r="Y54" s="16"/>
      <c r="Z54" s="229"/>
      <c r="AA54" s="218"/>
      <c r="AB54" s="218"/>
      <c r="AC54" s="218"/>
      <c r="AD54" s="218"/>
      <c r="AE54" s="218"/>
      <c r="AF54" s="230"/>
      <c r="AG54" s="13"/>
      <c r="AH54" s="1"/>
      <c r="AI54" s="62"/>
      <c r="AJ54" s="62"/>
      <c r="AK54" s="62"/>
      <c r="AL54" s="62"/>
      <c r="AM54" s="62"/>
      <c r="AN54" s="62"/>
      <c r="AO54" s="62"/>
      <c r="AP54" s="62"/>
      <c r="AQ54" s="62"/>
      <c r="AR54" s="62"/>
      <c r="AS54" s="62"/>
      <c r="AT54" s="62"/>
      <c r="AU54" s="62"/>
      <c r="AV54" s="62"/>
      <c r="AW54" s="62"/>
      <c r="AX54" s="62"/>
      <c r="AY54" s="62"/>
      <c r="AZ54" s="62"/>
      <c r="BA54" s="62"/>
      <c r="BB54" s="62"/>
      <c r="BC54" s="62"/>
      <c r="BD54" s="62"/>
      <c r="BE54" s="62"/>
      <c r="BF54" s="62"/>
      <c r="BG54" s="62"/>
      <c r="BH54" s="62"/>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row>
    <row r="55" spans="1:107" ht="18.75" customHeight="1">
      <c r="A55" s="13"/>
      <c r="B55" s="89"/>
      <c r="C55" s="80"/>
      <c r="D55" s="81"/>
      <c r="E55" s="81"/>
      <c r="F55" s="81"/>
      <c r="G55" s="81"/>
      <c r="H55" s="82"/>
      <c r="I55" s="69"/>
      <c r="J55" s="90"/>
      <c r="K55" s="80"/>
      <c r="L55" s="81"/>
      <c r="M55" s="81"/>
      <c r="N55" s="81"/>
      <c r="O55" s="81"/>
      <c r="P55" s="84"/>
      <c r="Q55" s="69"/>
      <c r="R55" s="91"/>
      <c r="S55" s="80"/>
      <c r="T55" s="81"/>
      <c r="U55" s="81"/>
      <c r="V55" s="81"/>
      <c r="W55" s="81"/>
      <c r="X55" s="86"/>
      <c r="Y55" s="16"/>
      <c r="Z55" s="229"/>
      <c r="AA55" s="218"/>
      <c r="AB55" s="218"/>
      <c r="AC55" s="218"/>
      <c r="AD55" s="218"/>
      <c r="AE55" s="218"/>
      <c r="AF55" s="230"/>
      <c r="AG55" s="13"/>
      <c r="AH55" s="1"/>
      <c r="AI55" s="62"/>
      <c r="AJ55" s="62"/>
      <c r="AK55" s="62"/>
      <c r="AL55" s="62"/>
      <c r="AM55" s="62"/>
      <c r="AN55" s="62"/>
      <c r="AO55" s="62"/>
      <c r="AP55" s="62"/>
      <c r="AQ55" s="62"/>
      <c r="AR55" s="62"/>
      <c r="AS55" s="62"/>
      <c r="AT55" s="62"/>
      <c r="AU55" s="62"/>
      <c r="AV55" s="62"/>
      <c r="AW55" s="62"/>
      <c r="AX55" s="62"/>
      <c r="AY55" s="62"/>
      <c r="AZ55" s="62"/>
      <c r="BA55" s="62"/>
      <c r="BB55" s="62"/>
      <c r="BC55" s="62"/>
      <c r="BD55" s="62"/>
      <c r="BE55" s="62"/>
      <c r="BF55" s="62"/>
      <c r="BG55" s="62"/>
      <c r="BH55" s="62"/>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row>
    <row r="56" spans="1:107" ht="18.75" customHeight="1">
      <c r="A56" s="13"/>
      <c r="B56" s="89"/>
      <c r="C56" s="80"/>
      <c r="D56" s="81"/>
      <c r="E56" s="81"/>
      <c r="F56" s="81"/>
      <c r="G56" s="81"/>
      <c r="H56" s="82"/>
      <c r="I56" s="69"/>
      <c r="J56" s="90"/>
      <c r="K56" s="80"/>
      <c r="L56" s="81"/>
      <c r="M56" s="81"/>
      <c r="N56" s="81"/>
      <c r="O56" s="81"/>
      <c r="P56" s="84"/>
      <c r="Q56" s="69"/>
      <c r="R56" s="91"/>
      <c r="S56" s="80"/>
      <c r="T56" s="81"/>
      <c r="U56" s="81"/>
      <c r="V56" s="81"/>
      <c r="W56" s="81"/>
      <c r="X56" s="86"/>
      <c r="Y56" s="16"/>
      <c r="Z56" s="229"/>
      <c r="AA56" s="218"/>
      <c r="AB56" s="218"/>
      <c r="AC56" s="218"/>
      <c r="AD56" s="218"/>
      <c r="AE56" s="218"/>
      <c r="AF56" s="230"/>
      <c r="AG56" s="13"/>
      <c r="AH56" s="1"/>
      <c r="AI56" s="62"/>
      <c r="AJ56" s="62"/>
      <c r="AK56" s="62"/>
      <c r="AL56" s="62"/>
      <c r="AM56" s="62"/>
      <c r="AN56" s="62"/>
      <c r="AO56" s="62"/>
      <c r="AP56" s="62"/>
      <c r="AQ56" s="62"/>
      <c r="AR56" s="62"/>
      <c r="AS56" s="62"/>
      <c r="AT56" s="62"/>
      <c r="AU56" s="62"/>
      <c r="AV56" s="62"/>
      <c r="AW56" s="62"/>
      <c r="AX56" s="62"/>
      <c r="AY56" s="62"/>
      <c r="AZ56" s="62"/>
      <c r="BA56" s="62"/>
      <c r="BB56" s="62"/>
      <c r="BC56" s="62"/>
      <c r="BD56" s="62"/>
      <c r="BE56" s="62"/>
      <c r="BF56" s="62"/>
      <c r="BG56" s="62"/>
      <c r="BH56" s="62"/>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row>
    <row r="57" spans="1:107" ht="18.75" customHeight="1">
      <c r="A57" s="13"/>
      <c r="B57" s="89"/>
      <c r="C57" s="80"/>
      <c r="D57" s="81"/>
      <c r="E57" s="81"/>
      <c r="F57" s="81"/>
      <c r="G57" s="81"/>
      <c r="H57" s="82"/>
      <c r="I57" s="69"/>
      <c r="J57" s="90"/>
      <c r="K57" s="80"/>
      <c r="L57" s="81"/>
      <c r="M57" s="81"/>
      <c r="N57" s="81"/>
      <c r="O57" s="81"/>
      <c r="P57" s="84"/>
      <c r="Q57" s="69"/>
      <c r="R57" s="91"/>
      <c r="S57" s="80"/>
      <c r="T57" s="81"/>
      <c r="U57" s="81"/>
      <c r="V57" s="81"/>
      <c r="W57" s="81"/>
      <c r="X57" s="86"/>
      <c r="Y57" s="16"/>
      <c r="Z57" s="229"/>
      <c r="AA57" s="218"/>
      <c r="AB57" s="218"/>
      <c r="AC57" s="218"/>
      <c r="AD57" s="218"/>
      <c r="AE57" s="218"/>
      <c r="AF57" s="230"/>
      <c r="AG57" s="13"/>
      <c r="AH57" s="1"/>
      <c r="AI57" s="62"/>
      <c r="AJ57" s="62"/>
      <c r="AK57" s="62"/>
      <c r="AL57" s="62"/>
      <c r="AM57" s="62"/>
      <c r="AN57" s="62"/>
      <c r="AO57" s="62"/>
      <c r="AP57" s="62"/>
      <c r="AQ57" s="62"/>
      <c r="AR57" s="62"/>
      <c r="AS57" s="62"/>
      <c r="AT57" s="62"/>
      <c r="AU57" s="62"/>
      <c r="AV57" s="62"/>
      <c r="AW57" s="62"/>
      <c r="AX57" s="62"/>
      <c r="AY57" s="62"/>
      <c r="AZ57" s="62"/>
      <c r="BA57" s="62"/>
      <c r="BB57" s="62"/>
      <c r="BC57" s="62"/>
      <c r="BD57" s="62"/>
      <c r="BE57" s="62"/>
      <c r="BF57" s="62"/>
      <c r="BG57" s="62"/>
      <c r="BH57" s="62"/>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row>
    <row r="58" spans="1:107" ht="18.75" customHeight="1">
      <c r="A58" s="13"/>
      <c r="B58" s="89"/>
      <c r="C58" s="80"/>
      <c r="D58" s="81"/>
      <c r="E58" s="81"/>
      <c r="F58" s="81"/>
      <c r="G58" s="81"/>
      <c r="H58" s="82"/>
      <c r="I58" s="69"/>
      <c r="J58" s="90"/>
      <c r="K58" s="80"/>
      <c r="L58" s="81"/>
      <c r="M58" s="81"/>
      <c r="N58" s="81"/>
      <c r="O58" s="81"/>
      <c r="P58" s="84"/>
      <c r="Q58" s="69"/>
      <c r="R58" s="91"/>
      <c r="S58" s="80"/>
      <c r="T58" s="81"/>
      <c r="U58" s="81"/>
      <c r="V58" s="81"/>
      <c r="W58" s="81"/>
      <c r="X58" s="86"/>
      <c r="Y58" s="16"/>
      <c r="Z58" s="229"/>
      <c r="AA58" s="218"/>
      <c r="AB58" s="218"/>
      <c r="AC58" s="218"/>
      <c r="AD58" s="218"/>
      <c r="AE58" s="218"/>
      <c r="AF58" s="230"/>
      <c r="AG58" s="13"/>
      <c r="AH58" s="1"/>
      <c r="AI58" s="62"/>
      <c r="AJ58" s="62"/>
      <c r="AK58" s="62"/>
      <c r="AL58" s="62"/>
      <c r="AM58" s="62"/>
      <c r="AN58" s="62"/>
      <c r="AO58" s="62"/>
      <c r="AP58" s="62"/>
      <c r="AQ58" s="62"/>
      <c r="AR58" s="62"/>
      <c r="AS58" s="62"/>
      <c r="AT58" s="62"/>
      <c r="AU58" s="62"/>
      <c r="AV58" s="62"/>
      <c r="AW58" s="62"/>
      <c r="AX58" s="62"/>
      <c r="AY58" s="62"/>
      <c r="AZ58" s="62"/>
      <c r="BA58" s="62"/>
      <c r="BB58" s="62"/>
      <c r="BC58" s="62"/>
      <c r="BD58" s="62"/>
      <c r="BE58" s="62"/>
      <c r="BF58" s="62"/>
      <c r="BG58" s="62"/>
      <c r="BH58" s="62"/>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row>
    <row r="59" spans="1:107" ht="18.75" customHeight="1">
      <c r="A59" s="13"/>
      <c r="B59" s="89"/>
      <c r="C59" s="80"/>
      <c r="D59" s="81"/>
      <c r="E59" s="81"/>
      <c r="F59" s="81"/>
      <c r="G59" s="81"/>
      <c r="H59" s="82"/>
      <c r="I59" s="69"/>
      <c r="J59" s="90"/>
      <c r="K59" s="80"/>
      <c r="L59" s="81"/>
      <c r="M59" s="81"/>
      <c r="N59" s="81"/>
      <c r="O59" s="81"/>
      <c r="P59" s="84"/>
      <c r="Q59" s="69"/>
      <c r="R59" s="91"/>
      <c r="S59" s="80"/>
      <c r="T59" s="81"/>
      <c r="U59" s="81"/>
      <c r="V59" s="81"/>
      <c r="W59" s="81"/>
      <c r="X59" s="86"/>
      <c r="Y59" s="16"/>
      <c r="Z59" s="229"/>
      <c r="AA59" s="218"/>
      <c r="AB59" s="218"/>
      <c r="AC59" s="218"/>
      <c r="AD59" s="218"/>
      <c r="AE59" s="218"/>
      <c r="AF59" s="230"/>
      <c r="AG59" s="13"/>
      <c r="AH59" s="1"/>
      <c r="AI59" s="62"/>
      <c r="AJ59" s="62"/>
      <c r="AK59" s="62"/>
      <c r="AL59" s="62"/>
      <c r="AM59" s="62"/>
      <c r="AN59" s="62"/>
      <c r="AO59" s="62"/>
      <c r="AP59" s="62"/>
      <c r="AQ59" s="62"/>
      <c r="AR59" s="62"/>
      <c r="AS59" s="62"/>
      <c r="AT59" s="62"/>
      <c r="AU59" s="62"/>
      <c r="AV59" s="62"/>
      <c r="AW59" s="62"/>
      <c r="AX59" s="62"/>
      <c r="AY59" s="62"/>
      <c r="AZ59" s="62"/>
      <c r="BA59" s="62"/>
      <c r="BB59" s="62"/>
      <c r="BC59" s="62"/>
      <c r="BD59" s="62"/>
      <c r="BE59" s="62"/>
      <c r="BF59" s="62"/>
      <c r="BG59" s="62"/>
      <c r="BH59" s="62"/>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row>
    <row r="60" spans="1:107" ht="18.75" customHeight="1">
      <c r="A60" s="13"/>
      <c r="B60" s="240" t="s">
        <v>90</v>
      </c>
      <c r="C60" s="218"/>
      <c r="D60" s="218"/>
      <c r="E60" s="218"/>
      <c r="F60" s="218"/>
      <c r="G60" s="218"/>
      <c r="H60" s="224"/>
      <c r="I60" s="93"/>
      <c r="J60" s="217" t="s">
        <v>90</v>
      </c>
      <c r="K60" s="218"/>
      <c r="L60" s="218"/>
      <c r="M60" s="218"/>
      <c r="N60" s="218"/>
      <c r="O60" s="218"/>
      <c r="P60" s="216"/>
      <c r="Q60" s="93"/>
      <c r="R60" s="239" t="s">
        <v>90</v>
      </c>
      <c r="S60" s="218"/>
      <c r="T60" s="218"/>
      <c r="U60" s="218"/>
      <c r="V60" s="218"/>
      <c r="W60" s="218"/>
      <c r="X60" s="214"/>
      <c r="Y60" s="16"/>
      <c r="Z60" s="229"/>
      <c r="AA60" s="218"/>
      <c r="AB60" s="218"/>
      <c r="AC60" s="218"/>
      <c r="AD60" s="218"/>
      <c r="AE60" s="218"/>
      <c r="AF60" s="230"/>
      <c r="AG60" s="13"/>
      <c r="AH60" s="1"/>
      <c r="AI60" s="62"/>
      <c r="AJ60" s="62"/>
      <c r="AK60" s="62"/>
      <c r="AL60" s="62"/>
      <c r="AM60" s="62"/>
      <c r="AN60" s="62"/>
      <c r="AO60" s="62"/>
      <c r="AP60" s="62"/>
      <c r="AQ60" s="62"/>
      <c r="AR60" s="62"/>
      <c r="AS60" s="62"/>
      <c r="AT60" s="62"/>
      <c r="AU60" s="62"/>
      <c r="AV60" s="62"/>
      <c r="AW60" s="62"/>
      <c r="AX60" s="62"/>
      <c r="AY60" s="62"/>
      <c r="AZ60" s="62"/>
      <c r="BA60" s="62"/>
      <c r="BB60" s="62"/>
      <c r="BC60" s="62"/>
      <c r="BD60" s="62"/>
      <c r="BE60" s="62"/>
      <c r="BF60" s="62"/>
      <c r="BG60" s="62"/>
      <c r="BH60" s="62"/>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row>
    <row r="61" spans="1:107" ht="18.75" customHeight="1">
      <c r="A61" s="13"/>
      <c r="B61" s="240" t="s">
        <v>84</v>
      </c>
      <c r="C61" s="218"/>
      <c r="D61" s="71" t="s">
        <v>89</v>
      </c>
      <c r="E61" s="247" t="s">
        <v>91</v>
      </c>
      <c r="F61" s="218"/>
      <c r="G61" s="247" t="s">
        <v>92</v>
      </c>
      <c r="H61" s="224"/>
      <c r="I61" s="69"/>
      <c r="J61" s="217" t="s">
        <v>84</v>
      </c>
      <c r="K61" s="218"/>
      <c r="L61" s="73" t="s">
        <v>89</v>
      </c>
      <c r="M61" s="215" t="s">
        <v>91</v>
      </c>
      <c r="N61" s="218"/>
      <c r="O61" s="215" t="s">
        <v>92</v>
      </c>
      <c r="P61" s="216"/>
      <c r="Q61" s="69"/>
      <c r="R61" s="239" t="s">
        <v>84</v>
      </c>
      <c r="S61" s="218"/>
      <c r="T61" s="75" t="s">
        <v>89</v>
      </c>
      <c r="U61" s="213" t="s">
        <v>91</v>
      </c>
      <c r="V61" s="218"/>
      <c r="W61" s="213" t="s">
        <v>92</v>
      </c>
      <c r="X61" s="214"/>
      <c r="Y61" s="16"/>
      <c r="Z61" s="229"/>
      <c r="AA61" s="218"/>
      <c r="AB61" s="218"/>
      <c r="AC61" s="218"/>
      <c r="AD61" s="218"/>
      <c r="AE61" s="218"/>
      <c r="AF61" s="230"/>
      <c r="AG61" s="13"/>
      <c r="AH61" s="1"/>
      <c r="AI61" s="62"/>
      <c r="AJ61" s="62"/>
      <c r="AK61" s="62"/>
      <c r="AL61" s="62"/>
      <c r="AM61" s="62"/>
      <c r="AN61" s="62"/>
      <c r="AO61" s="62"/>
      <c r="AP61" s="62"/>
      <c r="AQ61" s="62"/>
      <c r="AR61" s="62"/>
      <c r="AS61" s="62"/>
      <c r="AT61" s="62"/>
      <c r="AU61" s="62"/>
      <c r="AV61" s="62"/>
      <c r="AW61" s="62"/>
      <c r="AX61" s="62"/>
      <c r="AY61" s="62"/>
      <c r="AZ61" s="62"/>
      <c r="BA61" s="62"/>
      <c r="BB61" s="62"/>
      <c r="BC61" s="62"/>
      <c r="BD61" s="62"/>
      <c r="BE61" s="62"/>
      <c r="BF61" s="62"/>
      <c r="BG61" s="62"/>
      <c r="BH61" s="62"/>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row>
    <row r="62" spans="1:107" ht="18.75" customHeight="1">
      <c r="A62" s="13"/>
      <c r="B62" s="89"/>
      <c r="C62" s="80"/>
      <c r="D62" s="81"/>
      <c r="E62" s="222"/>
      <c r="F62" s="223"/>
      <c r="G62" s="222"/>
      <c r="H62" s="224"/>
      <c r="I62" s="69"/>
      <c r="J62" s="90"/>
      <c r="K62" s="80"/>
      <c r="L62" s="81"/>
      <c r="M62" s="222"/>
      <c r="N62" s="223"/>
      <c r="O62" s="222"/>
      <c r="P62" s="216"/>
      <c r="Q62" s="69"/>
      <c r="R62" s="91"/>
      <c r="S62" s="80"/>
      <c r="T62" s="81"/>
      <c r="U62" s="222"/>
      <c r="V62" s="223"/>
      <c r="W62" s="234"/>
      <c r="X62" s="214"/>
      <c r="Y62" s="16"/>
      <c r="Z62" s="229"/>
      <c r="AA62" s="218"/>
      <c r="AB62" s="218"/>
      <c r="AC62" s="218"/>
      <c r="AD62" s="218"/>
      <c r="AE62" s="218"/>
      <c r="AF62" s="230"/>
      <c r="AG62" s="13"/>
      <c r="AH62" s="1"/>
      <c r="AI62" s="62"/>
      <c r="AJ62" s="62"/>
      <c r="AK62" s="62"/>
      <c r="AL62" s="62"/>
      <c r="AM62" s="62"/>
      <c r="AN62" s="62"/>
      <c r="AO62" s="62"/>
      <c r="AP62" s="62"/>
      <c r="AQ62" s="62"/>
      <c r="AR62" s="62"/>
      <c r="AS62" s="62"/>
      <c r="AT62" s="62"/>
      <c r="AU62" s="62"/>
      <c r="AV62" s="62"/>
      <c r="AW62" s="62"/>
      <c r="AX62" s="62"/>
      <c r="AY62" s="62"/>
      <c r="AZ62" s="62"/>
      <c r="BA62" s="62"/>
      <c r="BB62" s="62"/>
      <c r="BC62" s="62"/>
      <c r="BD62" s="62"/>
      <c r="BE62" s="62"/>
      <c r="BF62" s="62"/>
      <c r="BG62" s="62"/>
      <c r="BH62" s="62"/>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row>
    <row r="63" spans="1:107" ht="18.75" customHeight="1">
      <c r="A63" s="13"/>
      <c r="B63" s="89"/>
      <c r="C63" s="80"/>
      <c r="D63" s="81"/>
      <c r="E63" s="222"/>
      <c r="F63" s="223"/>
      <c r="G63" s="222"/>
      <c r="H63" s="224"/>
      <c r="I63" s="69"/>
      <c r="J63" s="90"/>
      <c r="K63" s="80"/>
      <c r="L63" s="81"/>
      <c r="M63" s="222"/>
      <c r="N63" s="223"/>
      <c r="O63" s="222"/>
      <c r="P63" s="216"/>
      <c r="Q63" s="69"/>
      <c r="R63" s="91"/>
      <c r="S63" s="80"/>
      <c r="T63" s="81"/>
      <c r="U63" s="222"/>
      <c r="V63" s="223"/>
      <c r="W63" s="234"/>
      <c r="X63" s="214"/>
      <c r="Y63" s="16"/>
      <c r="Z63" s="229"/>
      <c r="AA63" s="218"/>
      <c r="AB63" s="218"/>
      <c r="AC63" s="218"/>
      <c r="AD63" s="218"/>
      <c r="AE63" s="218"/>
      <c r="AF63" s="230"/>
      <c r="AG63" s="13"/>
      <c r="AH63" s="1"/>
      <c r="AI63" s="62"/>
      <c r="AJ63" s="62"/>
      <c r="AK63" s="62"/>
      <c r="AL63" s="62"/>
      <c r="AM63" s="62"/>
      <c r="AN63" s="62"/>
      <c r="AO63" s="62"/>
      <c r="AP63" s="62"/>
      <c r="AQ63" s="62"/>
      <c r="AR63" s="62"/>
      <c r="AS63" s="62"/>
      <c r="AT63" s="62"/>
      <c r="AU63" s="62"/>
      <c r="AV63" s="62"/>
      <c r="AW63" s="62"/>
      <c r="AX63" s="62"/>
      <c r="AY63" s="62"/>
      <c r="AZ63" s="62"/>
      <c r="BA63" s="62"/>
      <c r="BB63" s="62"/>
      <c r="BC63" s="62"/>
      <c r="BD63" s="62"/>
      <c r="BE63" s="62"/>
      <c r="BF63" s="62"/>
      <c r="BG63" s="62"/>
      <c r="BH63" s="62"/>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row>
    <row r="64" spans="1:107" ht="18.75" customHeight="1">
      <c r="A64" s="13"/>
      <c r="B64" s="89"/>
      <c r="C64" s="80"/>
      <c r="D64" s="81"/>
      <c r="E64" s="222"/>
      <c r="F64" s="223"/>
      <c r="G64" s="222"/>
      <c r="H64" s="224"/>
      <c r="I64" s="69"/>
      <c r="J64" s="90"/>
      <c r="K64" s="80"/>
      <c r="L64" s="81"/>
      <c r="M64" s="222"/>
      <c r="N64" s="223"/>
      <c r="O64" s="222"/>
      <c r="P64" s="216"/>
      <c r="Q64" s="69"/>
      <c r="R64" s="91"/>
      <c r="S64" s="80"/>
      <c r="T64" s="81"/>
      <c r="U64" s="222"/>
      <c r="V64" s="223"/>
      <c r="W64" s="234"/>
      <c r="X64" s="214"/>
      <c r="Y64" s="16"/>
      <c r="Z64" s="229"/>
      <c r="AA64" s="218"/>
      <c r="AB64" s="218"/>
      <c r="AC64" s="218"/>
      <c r="AD64" s="218"/>
      <c r="AE64" s="218"/>
      <c r="AF64" s="230"/>
      <c r="AG64" s="13"/>
      <c r="AH64" s="1"/>
      <c r="AI64" s="62"/>
      <c r="AJ64" s="62"/>
      <c r="AK64" s="62"/>
      <c r="AL64" s="62"/>
      <c r="AM64" s="62"/>
      <c r="AN64" s="62"/>
      <c r="AO64" s="62"/>
      <c r="AP64" s="62"/>
      <c r="AQ64" s="62"/>
      <c r="AR64" s="62"/>
      <c r="AS64" s="62"/>
      <c r="AT64" s="62"/>
      <c r="AU64" s="62"/>
      <c r="AV64" s="62"/>
      <c r="AW64" s="62"/>
      <c r="AX64" s="62"/>
      <c r="AY64" s="62"/>
      <c r="AZ64" s="62"/>
      <c r="BA64" s="62"/>
      <c r="BB64" s="62"/>
      <c r="BC64" s="62"/>
      <c r="BD64" s="62"/>
      <c r="BE64" s="62"/>
      <c r="BF64" s="62"/>
      <c r="BG64" s="62"/>
      <c r="BH64" s="62"/>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row>
    <row r="65" spans="1:107" ht="18.75" customHeight="1">
      <c r="A65" s="13"/>
      <c r="B65" s="89"/>
      <c r="C65" s="80"/>
      <c r="D65" s="81"/>
      <c r="E65" s="222"/>
      <c r="F65" s="223"/>
      <c r="G65" s="222"/>
      <c r="H65" s="224"/>
      <c r="I65" s="69"/>
      <c r="J65" s="90"/>
      <c r="K65" s="80"/>
      <c r="L65" s="81"/>
      <c r="M65" s="222"/>
      <c r="N65" s="223"/>
      <c r="O65" s="222"/>
      <c r="P65" s="216"/>
      <c r="Q65" s="69"/>
      <c r="R65" s="91"/>
      <c r="S65" s="80"/>
      <c r="T65" s="81"/>
      <c r="U65" s="222"/>
      <c r="V65" s="223"/>
      <c r="W65" s="234"/>
      <c r="X65" s="214"/>
      <c r="Y65" s="16"/>
      <c r="Z65" s="229"/>
      <c r="AA65" s="218"/>
      <c r="AB65" s="218"/>
      <c r="AC65" s="218"/>
      <c r="AD65" s="218"/>
      <c r="AE65" s="218"/>
      <c r="AF65" s="230"/>
      <c r="AG65" s="13"/>
      <c r="AH65" s="1"/>
      <c r="AI65" s="62"/>
      <c r="AJ65" s="62"/>
      <c r="AK65" s="62"/>
      <c r="AL65" s="62"/>
      <c r="AM65" s="62"/>
      <c r="AN65" s="62"/>
      <c r="AO65" s="62"/>
      <c r="AP65" s="62"/>
      <c r="AQ65" s="62"/>
      <c r="AR65" s="62"/>
      <c r="AS65" s="62"/>
      <c r="AT65" s="62"/>
      <c r="AU65" s="62"/>
      <c r="AV65" s="62"/>
      <c r="AW65" s="62"/>
      <c r="AX65" s="62"/>
      <c r="AY65" s="62"/>
      <c r="AZ65" s="62"/>
      <c r="BA65" s="62"/>
      <c r="BB65" s="62"/>
      <c r="BC65" s="62"/>
      <c r="BD65" s="62"/>
      <c r="BE65" s="62"/>
      <c r="BF65" s="62"/>
      <c r="BG65" s="62"/>
      <c r="BH65" s="62"/>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row>
    <row r="66" spans="1:107" ht="18.75" customHeight="1">
      <c r="A66" s="13"/>
      <c r="B66" s="95"/>
      <c r="C66" s="96"/>
      <c r="D66" s="97"/>
      <c r="E66" s="225"/>
      <c r="F66" s="226"/>
      <c r="G66" s="225"/>
      <c r="H66" s="227"/>
      <c r="I66" s="69"/>
      <c r="J66" s="98"/>
      <c r="K66" s="99"/>
      <c r="L66" s="100"/>
      <c r="M66" s="219"/>
      <c r="N66" s="220"/>
      <c r="O66" s="219"/>
      <c r="P66" s="221"/>
      <c r="Q66" s="69"/>
      <c r="R66" s="101"/>
      <c r="S66" s="102"/>
      <c r="T66" s="103"/>
      <c r="U66" s="235"/>
      <c r="V66" s="236"/>
      <c r="W66" s="237"/>
      <c r="X66" s="238"/>
      <c r="Y66" s="16"/>
      <c r="Z66" s="231"/>
      <c r="AA66" s="232"/>
      <c r="AB66" s="232"/>
      <c r="AC66" s="232"/>
      <c r="AD66" s="232"/>
      <c r="AE66" s="232"/>
      <c r="AF66" s="233"/>
      <c r="AG66" s="13"/>
      <c r="AH66" s="1"/>
      <c r="AI66" s="62"/>
      <c r="AJ66" s="62"/>
      <c r="AK66" s="62"/>
      <c r="AL66" s="62"/>
      <c r="AM66" s="62"/>
      <c r="AN66" s="62"/>
      <c r="AO66" s="62"/>
      <c r="AP66" s="62"/>
      <c r="AQ66" s="62"/>
      <c r="AR66" s="62"/>
      <c r="AS66" s="62"/>
      <c r="AT66" s="62"/>
      <c r="AU66" s="62"/>
      <c r="AV66" s="62"/>
      <c r="AW66" s="62"/>
      <c r="AX66" s="62"/>
      <c r="AY66" s="62"/>
      <c r="AZ66" s="62"/>
      <c r="BA66" s="62"/>
      <c r="BB66" s="62"/>
      <c r="BC66" s="62"/>
      <c r="BD66" s="62"/>
      <c r="BE66" s="62"/>
      <c r="BF66" s="62"/>
      <c r="BG66" s="62"/>
      <c r="BH66" s="62"/>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row>
    <row r="67" spans="1:107">
      <c r="A67" s="13"/>
      <c r="B67" s="13"/>
      <c r="C67" s="13"/>
      <c r="D67" s="13"/>
      <c r="E67" s="13"/>
      <c r="F67" s="13"/>
      <c r="G67" s="13"/>
      <c r="H67" s="13"/>
      <c r="I67" s="13"/>
      <c r="J67" s="13"/>
      <c r="K67" s="13"/>
      <c r="L67" s="13"/>
      <c r="M67" s="13"/>
      <c r="N67" s="13"/>
      <c r="O67" s="13"/>
      <c r="P67" s="13"/>
      <c r="Q67" s="13"/>
      <c r="R67" s="13"/>
      <c r="S67" s="13"/>
      <c r="T67" s="13"/>
      <c r="U67" s="13"/>
      <c r="V67" s="13"/>
      <c r="W67" s="13"/>
      <c r="X67" s="13"/>
      <c r="Y67" s="13"/>
      <c r="Z67" s="228"/>
      <c r="AA67" s="143"/>
      <c r="AB67" s="143"/>
      <c r="AC67" s="143"/>
      <c r="AD67" s="143"/>
      <c r="AE67" s="143"/>
      <c r="AF67" s="143"/>
      <c r="AG67" s="13"/>
      <c r="AH67" s="1"/>
      <c r="AI67" s="62"/>
      <c r="AJ67" s="62"/>
      <c r="AK67" s="62"/>
      <c r="AL67" s="62"/>
      <c r="AM67" s="62"/>
      <c r="AN67" s="62"/>
      <c r="AO67" s="62"/>
      <c r="AP67" s="62"/>
      <c r="AQ67" s="62"/>
      <c r="AR67" s="62"/>
      <c r="AS67" s="62"/>
      <c r="AT67" s="62"/>
      <c r="AU67" s="62"/>
      <c r="AV67" s="62"/>
      <c r="AW67" s="62"/>
      <c r="AX67" s="62"/>
      <c r="AY67" s="62"/>
      <c r="AZ67" s="62"/>
      <c r="BA67" s="62"/>
      <c r="BB67" s="62"/>
      <c r="BC67" s="62"/>
      <c r="BD67" s="62"/>
      <c r="BE67" s="62"/>
      <c r="BF67" s="62"/>
      <c r="BG67" s="62"/>
      <c r="BH67" s="62"/>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row>
    <row r="68" spans="1:107">
      <c r="A68" s="13"/>
      <c r="B68" s="13"/>
      <c r="C68" s="13"/>
      <c r="D68" s="13"/>
      <c r="E68" s="13"/>
      <c r="F68" s="13"/>
      <c r="G68" s="13"/>
      <c r="H68" s="13"/>
      <c r="I68" s="13"/>
      <c r="J68" s="13"/>
      <c r="K68" s="13"/>
      <c r="L68" s="13"/>
      <c r="M68" s="13"/>
      <c r="N68" s="13"/>
      <c r="O68" s="13"/>
      <c r="P68" s="13"/>
      <c r="Q68" s="13"/>
      <c r="R68" s="13"/>
      <c r="S68" s="13"/>
      <c r="T68" s="13"/>
      <c r="U68" s="13"/>
      <c r="V68" s="13"/>
      <c r="W68" s="13"/>
      <c r="X68" s="13"/>
      <c r="Y68" s="13"/>
      <c r="Z68" s="228"/>
      <c r="AA68" s="143"/>
      <c r="AB68" s="143"/>
      <c r="AC68" s="143"/>
      <c r="AD68" s="143"/>
      <c r="AE68" s="143"/>
      <c r="AF68" s="143"/>
      <c r="AG68" s="13"/>
      <c r="AH68" s="1"/>
      <c r="AI68" s="62"/>
      <c r="AJ68" s="62"/>
      <c r="AK68" s="62"/>
      <c r="AL68" s="62"/>
      <c r="AM68" s="62"/>
      <c r="AN68" s="62"/>
      <c r="AO68" s="62"/>
      <c r="AP68" s="62"/>
      <c r="AQ68" s="62"/>
      <c r="AR68" s="62"/>
      <c r="AS68" s="62"/>
      <c r="AT68" s="62"/>
      <c r="AU68" s="62"/>
      <c r="AV68" s="62"/>
      <c r="AW68" s="62"/>
      <c r="AX68" s="62"/>
      <c r="AY68" s="62"/>
      <c r="AZ68" s="62"/>
      <c r="BA68" s="62"/>
      <c r="BB68" s="62"/>
      <c r="BC68" s="62"/>
      <c r="BD68" s="62"/>
      <c r="BE68" s="62"/>
      <c r="BF68" s="62"/>
      <c r="BG68" s="62"/>
      <c r="BH68" s="62"/>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row>
    <row r="69" spans="1:107">
      <c r="A69" s="13"/>
      <c r="B69" s="13"/>
      <c r="C69" s="13"/>
      <c r="D69" s="13"/>
      <c r="E69" s="13"/>
      <c r="F69" s="13"/>
      <c r="G69" s="13"/>
      <c r="H69" s="13"/>
      <c r="I69" s="13"/>
      <c r="J69" s="13"/>
      <c r="K69" s="13"/>
      <c r="L69" s="13"/>
      <c r="M69" s="13"/>
      <c r="N69" s="13"/>
      <c r="O69" s="13"/>
      <c r="P69" s="13"/>
      <c r="Q69" s="13"/>
      <c r="R69" s="13"/>
      <c r="S69" s="13"/>
      <c r="T69" s="13"/>
      <c r="U69" s="13"/>
      <c r="V69" s="13"/>
      <c r="W69" s="13"/>
      <c r="X69" s="13"/>
      <c r="Y69" s="13"/>
      <c r="Z69" s="228"/>
      <c r="AA69" s="143"/>
      <c r="AB69" s="143"/>
      <c r="AC69" s="143"/>
      <c r="AD69" s="143"/>
      <c r="AE69" s="143"/>
      <c r="AF69" s="143"/>
      <c r="AG69" s="13"/>
      <c r="AH69" s="1"/>
      <c r="AI69" s="62"/>
      <c r="AJ69" s="62"/>
      <c r="AK69" s="62"/>
      <c r="AL69" s="62"/>
      <c r="AM69" s="62"/>
      <c r="AN69" s="62"/>
      <c r="AO69" s="62"/>
      <c r="AP69" s="62"/>
      <c r="AQ69" s="62"/>
      <c r="AR69" s="62"/>
      <c r="AS69" s="62"/>
      <c r="AT69" s="62"/>
      <c r="AU69" s="62"/>
      <c r="AV69" s="62"/>
      <c r="AW69" s="62"/>
      <c r="AX69" s="62"/>
      <c r="AY69" s="62"/>
      <c r="AZ69" s="62"/>
      <c r="BA69" s="62"/>
      <c r="BB69" s="62"/>
      <c r="BC69" s="62"/>
      <c r="BD69" s="62"/>
      <c r="BE69" s="62"/>
      <c r="BF69" s="62"/>
      <c r="BG69" s="62"/>
      <c r="BH69" s="62"/>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row>
    <row r="70" spans="1:107">
      <c r="A70" s="13"/>
      <c r="B70" s="13"/>
      <c r="C70" s="13"/>
      <c r="D70" s="24"/>
      <c r="E70" s="13"/>
      <c r="F70" s="13"/>
      <c r="G70" s="13"/>
      <c r="H70" s="13"/>
      <c r="I70" s="13"/>
      <c r="J70" s="13"/>
      <c r="K70" s="13"/>
      <c r="L70" s="13"/>
      <c r="M70" s="13"/>
      <c r="N70" s="13"/>
      <c r="O70" s="13"/>
      <c r="P70" s="13"/>
      <c r="Q70" s="13"/>
      <c r="R70" s="13"/>
      <c r="S70" s="13"/>
      <c r="T70" s="13"/>
      <c r="U70" s="13"/>
      <c r="V70" s="13"/>
      <c r="W70" s="13"/>
      <c r="X70" s="13"/>
      <c r="Y70" s="13"/>
      <c r="Z70" s="228"/>
      <c r="AA70" s="143"/>
      <c r="AB70" s="143"/>
      <c r="AC70" s="143"/>
      <c r="AD70" s="143"/>
      <c r="AE70" s="143"/>
      <c r="AF70" s="143"/>
      <c r="AG70" s="13"/>
      <c r="AH70" s="1"/>
      <c r="AI70" s="62"/>
      <c r="AJ70" s="62"/>
      <c r="AK70" s="62"/>
      <c r="AL70" s="62"/>
      <c r="AM70" s="62"/>
      <c r="AN70" s="62"/>
      <c r="AO70" s="62"/>
      <c r="AP70" s="62"/>
      <c r="AQ70" s="62"/>
      <c r="AR70" s="62"/>
      <c r="AS70" s="62"/>
      <c r="AT70" s="62"/>
      <c r="AU70" s="62"/>
      <c r="AV70" s="62"/>
      <c r="AW70" s="62"/>
      <c r="AX70" s="62"/>
      <c r="AY70" s="62"/>
      <c r="AZ70" s="62"/>
      <c r="BA70" s="62"/>
      <c r="BB70" s="62"/>
      <c r="BC70" s="62"/>
      <c r="BD70" s="62"/>
      <c r="BE70" s="62"/>
      <c r="BF70" s="62"/>
      <c r="BG70" s="62"/>
      <c r="BH70" s="62"/>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row>
  </sheetData>
  <sheetProtection formatCells="0" formatColumns="0" formatRows="0" insertColumns="0" insertRows="0" insertHyperlinks="0" deleteColumns="0" deleteRows="0" sort="0" autoFilter="0" pivotTables="0"/>
  <mergeCells count="205">
    <mergeCell ref="Z51:AF51"/>
    <mergeCell ref="Z52:AF52"/>
    <mergeCell ref="AC34:AD34"/>
    <mergeCell ref="AE34:AF34"/>
    <mergeCell ref="AC35:AD35"/>
    <mergeCell ref="AE35:AF35"/>
    <mergeCell ref="Z37:AF39"/>
    <mergeCell ref="Z40:AF40"/>
    <mergeCell ref="Z41:AF41"/>
    <mergeCell ref="Z42:AF42"/>
    <mergeCell ref="AC32:AD32"/>
    <mergeCell ref="AC33:AD33"/>
    <mergeCell ref="AE33:AF33"/>
    <mergeCell ref="Z44:AF44"/>
    <mergeCell ref="Z46:AF48"/>
    <mergeCell ref="Z49:AF49"/>
    <mergeCell ref="Z50:AF50"/>
    <mergeCell ref="Z43:AF43"/>
    <mergeCell ref="L9:P9"/>
    <mergeCell ref="R29:X29"/>
    <mergeCell ref="Z29:AF29"/>
    <mergeCell ref="U32:V32"/>
    <mergeCell ref="W32:X32"/>
    <mergeCell ref="U33:V33"/>
    <mergeCell ref="W33:X33"/>
    <mergeCell ref="M31:N31"/>
    <mergeCell ref="M32:N32"/>
    <mergeCell ref="O32:P32"/>
    <mergeCell ref="M33:N33"/>
    <mergeCell ref="O33:P33"/>
    <mergeCell ref="R30:S30"/>
    <mergeCell ref="W30:X30"/>
    <mergeCell ref="R13:S13"/>
    <mergeCell ref="Z13:AA13"/>
    <mergeCell ref="R9:S9"/>
    <mergeCell ref="T9:X9"/>
    <mergeCell ref="Z9:AA9"/>
    <mergeCell ref="AB9:AF9"/>
    <mergeCell ref="R8:S8"/>
    <mergeCell ref="T8:X8"/>
    <mergeCell ref="AB11:AF11"/>
    <mergeCell ref="AB12:AF12"/>
    <mergeCell ref="T10:X10"/>
    <mergeCell ref="T11:X11"/>
    <mergeCell ref="R10:S12"/>
    <mergeCell ref="T12:X12"/>
    <mergeCell ref="Z10:AA12"/>
    <mergeCell ref="AB10:AF10"/>
    <mergeCell ref="Z1:AF1"/>
    <mergeCell ref="J3:M4"/>
    <mergeCell ref="N3:P4"/>
    <mergeCell ref="R3:U4"/>
    <mergeCell ref="V3:X4"/>
    <mergeCell ref="Z3:AF3"/>
    <mergeCell ref="AJ5:AO5"/>
    <mergeCell ref="Z56:AF56"/>
    <mergeCell ref="Z57:AF57"/>
    <mergeCell ref="J44:K44"/>
    <mergeCell ref="L40:P40"/>
    <mergeCell ref="T40:X40"/>
    <mergeCell ref="L41:P41"/>
    <mergeCell ref="T43:X43"/>
    <mergeCell ref="U30:V30"/>
    <mergeCell ref="Z30:AA30"/>
    <mergeCell ref="AC30:AD30"/>
    <mergeCell ref="AC31:AD31"/>
    <mergeCell ref="AE31:AF31"/>
    <mergeCell ref="AE32:AF32"/>
    <mergeCell ref="AE30:AF30"/>
    <mergeCell ref="M30:N30"/>
    <mergeCell ref="O30:P30"/>
    <mergeCell ref="M34:N34"/>
    <mergeCell ref="B2:H4"/>
    <mergeCell ref="B6:H7"/>
    <mergeCell ref="R6:X7"/>
    <mergeCell ref="Z6:AF7"/>
    <mergeCell ref="B8:C8"/>
    <mergeCell ref="AB8:AF8"/>
    <mergeCell ref="Z8:AA8"/>
    <mergeCell ref="D8:H8"/>
    <mergeCell ref="J8:K8"/>
    <mergeCell ref="J6:P7"/>
    <mergeCell ref="L8:P8"/>
    <mergeCell ref="D9:H9"/>
    <mergeCell ref="D10:H10"/>
    <mergeCell ref="B10:C12"/>
    <mergeCell ref="B9:C9"/>
    <mergeCell ref="J10:K12"/>
    <mergeCell ref="J30:K30"/>
    <mergeCell ref="B29:H29"/>
    <mergeCell ref="B30:C30"/>
    <mergeCell ref="E30:F30"/>
    <mergeCell ref="G30:H30"/>
    <mergeCell ref="D11:H11"/>
    <mergeCell ref="D12:H12"/>
    <mergeCell ref="B13:C13"/>
    <mergeCell ref="J13:K13"/>
    <mergeCell ref="J29:P29"/>
    <mergeCell ref="L10:P10"/>
    <mergeCell ref="L11:P11"/>
    <mergeCell ref="L12:P12"/>
    <mergeCell ref="J9:K9"/>
    <mergeCell ref="E33:F33"/>
    <mergeCell ref="E31:F31"/>
    <mergeCell ref="E32:F32"/>
    <mergeCell ref="B37:H38"/>
    <mergeCell ref="G31:H31"/>
    <mergeCell ref="G32:H32"/>
    <mergeCell ref="E34:F34"/>
    <mergeCell ref="G34:H34"/>
    <mergeCell ref="E35:F35"/>
    <mergeCell ref="G35:H35"/>
    <mergeCell ref="G33:H33"/>
    <mergeCell ref="R44:S44"/>
    <mergeCell ref="T41:X41"/>
    <mergeCell ref="T42:X42"/>
    <mergeCell ref="U31:V31"/>
    <mergeCell ref="U34:V34"/>
    <mergeCell ref="W34:X34"/>
    <mergeCell ref="J37:P38"/>
    <mergeCell ref="R37:X38"/>
    <mergeCell ref="U35:V35"/>
    <mergeCell ref="W35:X35"/>
    <mergeCell ref="M35:N35"/>
    <mergeCell ref="O31:P31"/>
    <mergeCell ref="O34:P34"/>
    <mergeCell ref="O35:P35"/>
    <mergeCell ref="W31:X31"/>
    <mergeCell ref="R39:S39"/>
    <mergeCell ref="T39:X39"/>
    <mergeCell ref="B39:C39"/>
    <mergeCell ref="D39:H39"/>
    <mergeCell ref="B40:C40"/>
    <mergeCell ref="D40:H40"/>
    <mergeCell ref="J39:K39"/>
    <mergeCell ref="L39:P39"/>
    <mergeCell ref="R40:S40"/>
    <mergeCell ref="L42:P42"/>
    <mergeCell ref="L43:P43"/>
    <mergeCell ref="B41:C43"/>
    <mergeCell ref="D43:H43"/>
    <mergeCell ref="D41:H41"/>
    <mergeCell ref="D42:H42"/>
    <mergeCell ref="R41:S43"/>
    <mergeCell ref="B44:C44"/>
    <mergeCell ref="J40:K40"/>
    <mergeCell ref="J41:K43"/>
    <mergeCell ref="M63:N63"/>
    <mergeCell ref="M64:N64"/>
    <mergeCell ref="Z62:AF62"/>
    <mergeCell ref="Z63:AF63"/>
    <mergeCell ref="U63:V63"/>
    <mergeCell ref="E63:F63"/>
    <mergeCell ref="G63:H63"/>
    <mergeCell ref="W63:X63"/>
    <mergeCell ref="G64:H64"/>
    <mergeCell ref="E62:F62"/>
    <mergeCell ref="G62:H62"/>
    <mergeCell ref="M62:N62"/>
    <mergeCell ref="O62:P62"/>
    <mergeCell ref="U62:V62"/>
    <mergeCell ref="W62:X62"/>
    <mergeCell ref="B61:C61"/>
    <mergeCell ref="E61:F61"/>
    <mergeCell ref="G61:H61"/>
    <mergeCell ref="B60:H60"/>
    <mergeCell ref="R61:S61"/>
    <mergeCell ref="U61:V61"/>
    <mergeCell ref="Z67:AF67"/>
    <mergeCell ref="Z68:AF68"/>
    <mergeCell ref="Z69:AF69"/>
    <mergeCell ref="Z70:AF70"/>
    <mergeCell ref="Z53:AF53"/>
    <mergeCell ref="Z54:AF54"/>
    <mergeCell ref="Z55:AF55"/>
    <mergeCell ref="Z66:AF66"/>
    <mergeCell ref="O63:P63"/>
    <mergeCell ref="O64:P64"/>
    <mergeCell ref="Z58:AF58"/>
    <mergeCell ref="Z59:AF59"/>
    <mergeCell ref="Z64:AF64"/>
    <mergeCell ref="Z65:AF65"/>
    <mergeCell ref="U64:V64"/>
    <mergeCell ref="U65:V65"/>
    <mergeCell ref="W65:X65"/>
    <mergeCell ref="U66:V66"/>
    <mergeCell ref="W66:X66"/>
    <mergeCell ref="W64:X64"/>
    <mergeCell ref="J60:P60"/>
    <mergeCell ref="Z60:AF60"/>
    <mergeCell ref="Z61:AF61"/>
    <mergeCell ref="R60:X60"/>
    <mergeCell ref="W61:X61"/>
    <mergeCell ref="O61:P61"/>
    <mergeCell ref="J61:K61"/>
    <mergeCell ref="M61:N61"/>
    <mergeCell ref="M66:N66"/>
    <mergeCell ref="O66:P66"/>
    <mergeCell ref="M65:N65"/>
    <mergeCell ref="O65:P65"/>
    <mergeCell ref="E64:F64"/>
    <mergeCell ref="E65:F65"/>
    <mergeCell ref="G65:H65"/>
    <mergeCell ref="E66:F66"/>
    <mergeCell ref="G66:H66"/>
  </mergeCells>
  <conditionalFormatting sqref="C45:H59 C62:H66 C14:H28 C31:H35">
    <cfRule type="expression" dxfId="95" priority="8">
      <formula>$B14="✓"</formula>
    </cfRule>
  </conditionalFormatting>
  <conditionalFormatting sqref="D9:H12 B14:H28 B31:H35">
    <cfRule type="expression" dxfId="94" priority="1">
      <formula>$D$9="✓"</formula>
    </cfRule>
  </conditionalFormatting>
  <conditionalFormatting sqref="D40:H43 B45:H59 B62:H66">
    <cfRule type="expression" dxfId="93" priority="5">
      <formula>$D$40="✓"</formula>
    </cfRule>
  </conditionalFormatting>
  <conditionalFormatting sqref="K45:P59 K62:P66 K14:P28 K31:P35">
    <cfRule type="expression" dxfId="92" priority="9">
      <formula>$J14="✓"</formula>
    </cfRule>
  </conditionalFormatting>
  <conditionalFormatting sqref="L9:P12 J14:P28 J31:P35">
    <cfRule type="expression" dxfId="91" priority="2">
      <formula>$L$9="✓"</formula>
    </cfRule>
  </conditionalFormatting>
  <conditionalFormatting sqref="L40:P43 J45:P59 J62:P66">
    <cfRule type="expression" dxfId="90" priority="6">
      <formula>$L$40="✓"</formula>
    </cfRule>
  </conditionalFormatting>
  <conditionalFormatting sqref="S45:X59 S62:X66 S14:X28 S31:X35">
    <cfRule type="expression" dxfId="89" priority="10">
      <formula>$R14="✓"</formula>
    </cfRule>
  </conditionalFormatting>
  <conditionalFormatting sqref="T9:X12 R14:X28 R31:X35">
    <cfRule type="expression" dxfId="88" priority="3">
      <formula>$T$9="✓"</formula>
    </cfRule>
  </conditionalFormatting>
  <conditionalFormatting sqref="T40:X43 R45:X59 R62:X66">
    <cfRule type="expression" dxfId="87" priority="7">
      <formula>$T$40="✓"</formula>
    </cfRule>
  </conditionalFormatting>
  <conditionalFormatting sqref="AA14:AF28 AA31:AF35">
    <cfRule type="expression" dxfId="86" priority="11">
      <formula>$Z14="✓"</formula>
    </cfRule>
  </conditionalFormatting>
  <conditionalFormatting sqref="AB9:AF12 Z14:AF28 Z31:AF35">
    <cfRule type="expression" dxfId="85" priority="4">
      <formula>$AB$9="✓"</formula>
    </cfRule>
  </conditionalFormatting>
  <conditionalFormatting sqref="AH6">
    <cfRule type="expression" dxfId="84" priority="12">
      <formula>INDIRECT("R[35]C[4]",FALSE)=1</formula>
    </cfRule>
  </conditionalFormatting>
  <conditionalFormatting sqref="AI6 AH17:AH18">
    <cfRule type="expression" dxfId="83" priority="13">
      <formula>INDIRECT("RC[4]",FALSE)</formula>
    </cfRule>
    <cfRule type="expression" dxfId="82" priority="14">
      <formula>INDIRECT("RC[3]",FALSE)</formula>
    </cfRule>
  </conditionalFormatting>
  <dataValidations count="7">
    <dataValidation type="list" allowBlank="1" showErrorMessage="1" sqref="S45:S59" xr:uid="{00000000-0002-0000-0200-000000000000}">
      <formula1>$AJ$12:DC$12</formula1>
    </dataValidation>
    <dataValidation type="list" allowBlank="1" showErrorMessage="1" sqref="AA14:AA28" xr:uid="{00000000-0002-0000-0200-000001000000}">
      <formula1>$AJ$9:DC$9</formula1>
    </dataValidation>
    <dataValidation type="list" allowBlank="1" showErrorMessage="1" sqref="K45:K59" xr:uid="{00000000-0002-0000-0200-000002000000}">
      <formula1>$AJ$11:DC$11</formula1>
    </dataValidation>
    <dataValidation type="list" allowBlank="1" showErrorMessage="1" sqref="C14:C28" xr:uid="{00000000-0002-0000-0200-000003000000}">
      <formula1>$AJ$6:DC$6</formula1>
    </dataValidation>
    <dataValidation type="list" allowBlank="1" showErrorMessage="1" sqref="C45:C59" xr:uid="{00000000-0002-0000-0200-000004000000}">
      <formula1>$AJ$10:DC$10</formula1>
    </dataValidation>
    <dataValidation type="list" allowBlank="1" showErrorMessage="1" sqref="K14:K28" xr:uid="{00000000-0002-0000-0200-000005000000}">
      <formula1>$AJ$7:DC$7</formula1>
    </dataValidation>
    <dataValidation type="list" allowBlank="1" showErrorMessage="1" sqref="S14:S28" xr:uid="{00000000-0002-0000-0200-000006000000}">
      <formula1>$AJ$8:DC$8</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r:uid="{00000000-0002-0000-0200-000007000000}">
          <x14:formula1>
            <xm:f>Setup!$AB$7:$AL$7</xm:f>
          </x14:formula1>
          <xm:sqref>D10:D12 L10:L12 T10:T12 AB10:AB12 D41:D43 L41:L43 T41:T43</xm:sqref>
        </x14:dataValidation>
        <x14:dataValidation type="list" allowBlank="1" showErrorMessage="1" xr:uid="{00000000-0002-0000-0200-000008000000}">
          <x14:formula1>
            <xm:f>Setup!$C$9:$E$38</xm:f>
          </x14:formula1>
          <xm:sqref>C31:C35 K31:K35 S31:S35 AA31:AA35 C62:C66 K62:K66 S62:S66</xm:sqref>
        </x14:dataValidation>
        <x14:dataValidation type="list" allowBlank="1" showInputMessage="1" showErrorMessage="1" xr:uid="{00000000-0002-0000-0200-000009000000}">
          <x14:formula1>
            <xm:f>Calendar!$AQ$7:$AQ$8</xm:f>
          </x14:formula1>
          <xm:sqref>D9:H9 L9:P9 T9:X9 AB9:AF9 B14:B28 J14:J28 R14:R28 Z14:Z28 B31:B35 J31:J35 R31:R35 Z31:Z35 D40:H40 L40:P40 T40:X40 B45:B59 J45:J59 R45:R59 B62:B66 J62:J66 R62:R66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outlinePr summaryBelow="0" summaryRight="0"/>
  </sheetPr>
  <dimension ref="A1:DD70"/>
  <sheetViews>
    <sheetView showGridLines="0" workbookViewId="0">
      <selection activeCell="J78" sqref="J78"/>
    </sheetView>
  </sheetViews>
  <sheetFormatPr baseColWidth="10" defaultColWidth="12.6640625" defaultRowHeight="13"/>
  <cols>
    <col min="1" max="1" width="2.6640625" customWidth="1"/>
    <col min="2" max="2" width="3.83203125" customWidth="1"/>
    <col min="3" max="3" width="22.6640625" customWidth="1"/>
    <col min="4" max="4" width="7.6640625" customWidth="1"/>
    <col min="5" max="6" width="5.1640625" customWidth="1"/>
    <col min="7" max="8" width="6.33203125" customWidth="1"/>
    <col min="9" max="9" width="2.6640625" customWidth="1"/>
    <col min="10" max="10" width="3.83203125" customWidth="1"/>
    <col min="11" max="11" width="22.6640625" customWidth="1"/>
    <col min="12" max="12" width="7.6640625" customWidth="1"/>
    <col min="13" max="14" width="5.1640625" customWidth="1"/>
    <col min="15" max="16" width="6.33203125" customWidth="1"/>
    <col min="17" max="17" width="2.6640625" customWidth="1"/>
    <col min="18" max="18" width="3.83203125" customWidth="1"/>
    <col min="19" max="19" width="22.6640625" customWidth="1"/>
    <col min="20" max="20" width="7.6640625" customWidth="1"/>
    <col min="21" max="22" width="5.1640625" customWidth="1"/>
    <col min="23" max="24" width="6.33203125" customWidth="1"/>
    <col min="25" max="25" width="2.6640625" customWidth="1"/>
    <col min="26" max="26" width="3.83203125" customWidth="1"/>
    <col min="27" max="27" width="22.6640625" customWidth="1"/>
    <col min="28" max="28" width="7.6640625" customWidth="1"/>
    <col min="29" max="30" width="5.1640625" customWidth="1"/>
    <col min="31" max="32" width="6.33203125" customWidth="1"/>
    <col min="33" max="33" width="2.6640625" style="50" customWidth="1"/>
    <col min="34" max="34" width="6.33203125" style="50" customWidth="1"/>
    <col min="35" max="68" width="6.33203125" style="61" hidden="1" customWidth="1"/>
    <col min="69" max="88" width="6.33203125" style="50" hidden="1" customWidth="1"/>
    <col min="89" max="107" width="6.33203125" style="50" customWidth="1"/>
    <col min="108" max="108" width="12.6640625" style="50"/>
  </cols>
  <sheetData>
    <row r="1" spans="1:107" ht="15.75" customHeight="1">
      <c r="A1" s="12">
        <v>7</v>
      </c>
      <c r="B1" s="13"/>
      <c r="C1" s="13"/>
      <c r="D1" s="13"/>
      <c r="E1" s="13"/>
      <c r="F1" s="13"/>
      <c r="G1" s="13"/>
      <c r="H1" s="13"/>
      <c r="I1" s="13"/>
      <c r="J1" s="14"/>
      <c r="K1" s="14"/>
      <c r="L1" s="13"/>
      <c r="M1" s="13"/>
      <c r="N1" s="13"/>
      <c r="O1" s="13"/>
      <c r="P1" s="13"/>
      <c r="Q1" s="13"/>
      <c r="R1" s="13"/>
      <c r="S1" s="13"/>
      <c r="T1" s="13"/>
      <c r="U1" s="13"/>
      <c r="V1" s="13"/>
      <c r="W1" s="13"/>
      <c r="X1" s="13"/>
      <c r="Y1" s="13"/>
      <c r="Z1" s="288"/>
      <c r="AA1" s="143"/>
      <c r="AB1" s="143"/>
      <c r="AC1" s="143"/>
      <c r="AD1" s="143"/>
      <c r="AE1" s="143"/>
      <c r="AF1" s="143"/>
      <c r="AG1" s="25"/>
      <c r="AH1" s="25"/>
      <c r="AI1" s="108"/>
      <c r="AJ1" s="108"/>
      <c r="AK1" s="108"/>
      <c r="AL1" s="108"/>
      <c r="AM1" s="108"/>
      <c r="AN1" s="108"/>
      <c r="AO1" s="108"/>
      <c r="AP1" s="108"/>
      <c r="AQ1" s="108"/>
      <c r="AR1" s="108"/>
      <c r="AS1" s="108"/>
      <c r="AT1" s="108"/>
      <c r="AU1" s="108"/>
      <c r="AV1" s="108"/>
      <c r="AW1" s="108"/>
      <c r="AX1" s="108"/>
      <c r="AY1" s="108"/>
      <c r="AZ1" s="108"/>
      <c r="BA1" s="108"/>
      <c r="BB1" s="108"/>
      <c r="BC1" s="108"/>
      <c r="BD1" s="108"/>
      <c r="BE1" s="108"/>
      <c r="BF1" s="108"/>
      <c r="BG1" s="108"/>
      <c r="BH1" s="108"/>
      <c r="BI1" s="108"/>
      <c r="BJ1" s="108"/>
      <c r="BK1" s="108"/>
      <c r="BL1" s="108"/>
      <c r="BM1" s="108"/>
      <c r="BN1" s="108"/>
      <c r="BO1" s="108"/>
      <c r="BP1" s="108"/>
      <c r="BQ1" s="25"/>
      <c r="BR1" s="25"/>
      <c r="BS1" s="25"/>
      <c r="BT1" s="25"/>
      <c r="BU1" s="25"/>
      <c r="BV1" s="25"/>
      <c r="BW1" s="25"/>
      <c r="BX1" s="25"/>
      <c r="BY1" s="25"/>
      <c r="BZ1" s="25"/>
      <c r="CA1" s="25"/>
      <c r="CB1" s="25"/>
      <c r="CC1" s="25"/>
      <c r="CD1" s="25"/>
      <c r="CE1" s="25"/>
      <c r="CF1" s="25"/>
      <c r="CG1" s="25"/>
      <c r="CH1" s="25"/>
      <c r="CI1" s="25"/>
      <c r="CJ1" s="25"/>
      <c r="CK1" s="25"/>
      <c r="CL1" s="25"/>
      <c r="CM1" s="25"/>
      <c r="CN1" s="25"/>
      <c r="CO1" s="25"/>
      <c r="CP1" s="25"/>
      <c r="CQ1" s="25"/>
      <c r="CR1" s="25"/>
      <c r="CS1" s="25"/>
      <c r="CT1" s="25"/>
      <c r="CU1" s="25"/>
      <c r="CV1" s="25"/>
      <c r="CW1" s="25"/>
      <c r="CX1" s="25"/>
      <c r="CY1" s="25"/>
      <c r="CZ1" s="25"/>
      <c r="DA1" s="25"/>
      <c r="DB1" s="25"/>
      <c r="DC1" s="25"/>
    </row>
    <row r="2" spans="1:107" ht="15.75" customHeight="1">
      <c r="A2" s="13"/>
      <c r="B2" s="279" t="s">
        <v>95</v>
      </c>
      <c r="C2" s="143"/>
      <c r="D2" s="143"/>
      <c r="E2" s="143"/>
      <c r="F2" s="143"/>
      <c r="G2" s="143"/>
      <c r="H2" s="143"/>
      <c r="I2" s="13"/>
      <c r="J2" s="13"/>
      <c r="K2" s="13"/>
      <c r="L2" s="13"/>
      <c r="M2" s="13"/>
      <c r="N2" s="13"/>
      <c r="O2" s="13"/>
      <c r="P2" s="13"/>
      <c r="Q2" s="13"/>
      <c r="R2" s="13"/>
      <c r="S2" s="13"/>
      <c r="T2" s="13"/>
      <c r="U2" s="13"/>
      <c r="V2" s="13"/>
      <c r="W2" s="13"/>
      <c r="X2" s="13"/>
      <c r="Y2" s="13"/>
      <c r="Z2" s="293"/>
      <c r="AA2" s="143"/>
      <c r="AB2" s="143"/>
      <c r="AC2" s="143"/>
      <c r="AD2" s="143"/>
      <c r="AE2" s="143"/>
      <c r="AF2" s="143"/>
      <c r="AG2" s="25"/>
      <c r="AH2" s="51"/>
      <c r="AI2" s="109"/>
      <c r="AJ2" s="109"/>
      <c r="AK2" s="109"/>
      <c r="AL2" s="109"/>
      <c r="AM2" s="109"/>
      <c r="AN2" s="109"/>
      <c r="AO2" s="109"/>
      <c r="AP2" s="109"/>
      <c r="AQ2" s="109"/>
      <c r="AR2" s="109"/>
      <c r="AS2" s="109"/>
      <c r="AT2" s="109"/>
      <c r="AU2" s="109"/>
      <c r="AV2" s="109"/>
      <c r="AW2" s="109"/>
      <c r="AX2" s="109"/>
      <c r="AY2" s="109"/>
      <c r="AZ2" s="109"/>
      <c r="BA2" s="109"/>
      <c r="BB2" s="109"/>
      <c r="BC2" s="109"/>
      <c r="BD2" s="109"/>
      <c r="BE2" s="109"/>
      <c r="BF2" s="109"/>
      <c r="BG2" s="109"/>
      <c r="BH2" s="109"/>
      <c r="BI2" s="109"/>
      <c r="BJ2" s="109"/>
      <c r="BK2" s="109"/>
      <c r="BL2" s="109"/>
      <c r="BM2" s="109"/>
      <c r="BN2" s="109"/>
      <c r="BO2" s="109"/>
      <c r="BP2" s="109"/>
      <c r="BQ2" s="51"/>
      <c r="BR2" s="51"/>
      <c r="BS2" s="51"/>
      <c r="BT2" s="51"/>
      <c r="BU2" s="51"/>
      <c r="BV2" s="51"/>
      <c r="BW2" s="51"/>
      <c r="BX2" s="51"/>
      <c r="BY2" s="51"/>
      <c r="BZ2" s="51"/>
      <c r="CA2" s="51"/>
      <c r="CB2" s="51"/>
      <c r="CC2" s="51"/>
      <c r="CD2" s="51"/>
      <c r="CE2" s="51"/>
      <c r="CF2" s="51"/>
      <c r="CG2" s="51"/>
      <c r="CH2" s="51"/>
      <c r="CI2" s="51"/>
      <c r="CJ2" s="51"/>
      <c r="CK2" s="51"/>
      <c r="CL2" s="51"/>
      <c r="CM2" s="51"/>
      <c r="CN2" s="51"/>
      <c r="CO2" s="51"/>
      <c r="CP2" s="51"/>
      <c r="CQ2" s="51"/>
      <c r="CR2" s="51"/>
      <c r="CS2" s="51"/>
      <c r="CT2" s="51"/>
      <c r="CU2" s="51"/>
      <c r="CV2" s="51"/>
      <c r="CW2" s="51"/>
      <c r="CX2" s="51"/>
      <c r="CY2" s="51"/>
      <c r="CZ2" s="51"/>
      <c r="DA2" s="51"/>
      <c r="DB2" s="51"/>
      <c r="DC2" s="51"/>
    </row>
    <row r="3" spans="1:107" ht="15.75" customHeight="1">
      <c r="A3" s="13"/>
      <c r="B3" s="143"/>
      <c r="C3" s="143"/>
      <c r="D3" s="143"/>
      <c r="E3" s="143"/>
      <c r="F3" s="143"/>
      <c r="G3" s="143"/>
      <c r="H3" s="143"/>
      <c r="I3" s="13"/>
      <c r="J3" s="312" t="s">
        <v>77</v>
      </c>
      <c r="K3" s="143"/>
      <c r="L3" s="143"/>
      <c r="M3" s="143"/>
      <c r="N3" s="290">
        <f>7-$V$3</f>
        <v>7</v>
      </c>
      <c r="O3" s="143"/>
      <c r="P3" s="143"/>
      <c r="Q3" s="13"/>
      <c r="R3" s="313" t="s">
        <v>78</v>
      </c>
      <c r="S3" s="143"/>
      <c r="T3" s="143"/>
      <c r="U3" s="143"/>
      <c r="V3" s="292">
        <f>COUNTIF(D9,Calendar!$AQ$7)+COUNTIF(L9,Calendar!$AQ$7)+COUNTIF(T9,Calendar!$AQ$7)+COUNTIF(AB9,Calendar!$AQ$7)+COUNTIF(D40,Calendar!$AQ$7)+COUNTIF(L40,Calendar!$AQ$7)+COUNTIF(T40,Calendar!$AQ$7)</f>
        <v>0</v>
      </c>
      <c r="W3" s="143"/>
      <c r="X3" s="143"/>
      <c r="Y3" s="13"/>
      <c r="Z3" s="293" t="s">
        <v>0</v>
      </c>
      <c r="AA3" s="143"/>
      <c r="AB3" s="143"/>
      <c r="AC3" s="143"/>
      <c r="AD3" s="143"/>
      <c r="AE3" s="143"/>
      <c r="AF3" s="143"/>
      <c r="AG3" s="25"/>
      <c r="AH3" s="51"/>
      <c r="AI3" s="109"/>
      <c r="AJ3" s="109"/>
      <c r="AK3" s="109"/>
      <c r="AL3" s="109"/>
      <c r="AM3" s="109"/>
      <c r="AN3" s="109"/>
      <c r="AO3" s="109"/>
      <c r="AP3" s="109"/>
      <c r="AQ3" s="109"/>
      <c r="AR3" s="109"/>
      <c r="AS3" s="109"/>
      <c r="AT3" s="109"/>
      <c r="AU3" s="109"/>
      <c r="AV3" s="109"/>
      <c r="AW3" s="109"/>
      <c r="AX3" s="109"/>
      <c r="AY3" s="109"/>
      <c r="AZ3" s="109"/>
      <c r="BA3" s="109"/>
      <c r="BB3" s="109"/>
      <c r="BC3" s="109"/>
      <c r="BD3" s="109"/>
      <c r="BE3" s="109"/>
      <c r="BF3" s="109"/>
      <c r="BG3" s="109"/>
      <c r="BH3" s="109"/>
      <c r="BI3" s="109"/>
      <c r="BJ3" s="109"/>
      <c r="BK3" s="109"/>
      <c r="BL3" s="109"/>
      <c r="BM3" s="109"/>
      <c r="BN3" s="109"/>
      <c r="BO3" s="109"/>
      <c r="BP3" s="109"/>
      <c r="BQ3" s="51"/>
      <c r="BR3" s="51"/>
      <c r="BS3" s="51"/>
      <c r="BT3" s="51"/>
      <c r="BU3" s="51"/>
      <c r="BV3" s="51"/>
      <c r="BW3" s="51"/>
      <c r="BX3" s="51"/>
      <c r="BY3" s="51"/>
      <c r="BZ3" s="51"/>
      <c r="CA3" s="51"/>
      <c r="CB3" s="51"/>
      <c r="CC3" s="51"/>
      <c r="CD3" s="51"/>
      <c r="CE3" s="51"/>
      <c r="CF3" s="51"/>
      <c r="CG3" s="51"/>
      <c r="CH3" s="51"/>
      <c r="CI3" s="51"/>
      <c r="CJ3" s="51"/>
      <c r="CK3" s="51"/>
      <c r="CL3" s="51"/>
      <c r="CM3" s="51"/>
      <c r="CN3" s="51"/>
      <c r="CO3" s="51"/>
      <c r="CP3" s="51"/>
      <c r="CQ3" s="51"/>
      <c r="CR3" s="51"/>
      <c r="CS3" s="51"/>
      <c r="CT3" s="51"/>
      <c r="CU3" s="51"/>
      <c r="CV3" s="51"/>
      <c r="CW3" s="51"/>
      <c r="CX3" s="51"/>
      <c r="CY3" s="51"/>
      <c r="CZ3" s="51"/>
      <c r="DA3" s="51"/>
      <c r="DB3" s="51"/>
      <c r="DC3" s="51"/>
    </row>
    <row r="4" spans="1:107" ht="15.75" customHeight="1">
      <c r="A4" s="13"/>
      <c r="B4" s="143"/>
      <c r="C4" s="143"/>
      <c r="D4" s="143"/>
      <c r="E4" s="143"/>
      <c r="F4" s="143"/>
      <c r="G4" s="143"/>
      <c r="H4" s="143"/>
      <c r="I4" s="13"/>
      <c r="J4" s="143"/>
      <c r="K4" s="143"/>
      <c r="L4" s="143"/>
      <c r="M4" s="143"/>
      <c r="N4" s="143"/>
      <c r="O4" s="143"/>
      <c r="P4" s="143"/>
      <c r="Q4" s="13"/>
      <c r="R4" s="143"/>
      <c r="S4" s="143"/>
      <c r="T4" s="143"/>
      <c r="U4" s="143"/>
      <c r="V4" s="143"/>
      <c r="W4" s="143"/>
      <c r="X4" s="143"/>
      <c r="Y4" s="13"/>
      <c r="Z4" s="13"/>
      <c r="AA4" s="13"/>
      <c r="AB4" s="13"/>
      <c r="AC4" s="13"/>
      <c r="AD4" s="13"/>
      <c r="AE4" s="13"/>
      <c r="AF4" s="13"/>
      <c r="AG4" s="25"/>
      <c r="AH4" s="51"/>
      <c r="AI4" s="109"/>
      <c r="AJ4" s="109"/>
      <c r="AK4" s="109"/>
      <c r="AL4" s="109"/>
      <c r="AM4" s="109"/>
      <c r="AN4" s="109"/>
      <c r="AO4" s="109"/>
      <c r="AP4" s="109"/>
      <c r="AQ4" s="109"/>
      <c r="AR4" s="109"/>
      <c r="AS4" s="109"/>
      <c r="AT4" s="109"/>
      <c r="AU4" s="109"/>
      <c r="AV4" s="109"/>
      <c r="AW4" s="109"/>
      <c r="AX4" s="109"/>
      <c r="AY4" s="109"/>
      <c r="AZ4" s="109"/>
      <c r="BA4" s="109"/>
      <c r="BB4" s="109"/>
      <c r="BC4" s="109"/>
      <c r="BD4" s="109"/>
      <c r="BE4" s="109"/>
      <c r="BF4" s="109"/>
      <c r="BG4" s="109"/>
      <c r="BH4" s="109"/>
      <c r="BI4" s="109"/>
      <c r="BJ4" s="109"/>
      <c r="BK4" s="109"/>
      <c r="BL4" s="109"/>
      <c r="BM4" s="109"/>
      <c r="BN4" s="109"/>
      <c r="BO4" s="109"/>
      <c r="BP4" s="109"/>
      <c r="BQ4" s="51"/>
      <c r="BR4" s="51"/>
      <c r="BS4" s="51"/>
      <c r="BT4" s="51"/>
      <c r="BU4" s="51"/>
      <c r="BV4" s="51"/>
      <c r="BW4" s="51"/>
      <c r="BX4" s="51"/>
      <c r="BY4" s="51"/>
      <c r="BZ4" s="51"/>
      <c r="CA4" s="51"/>
      <c r="CB4" s="51"/>
      <c r="CC4" s="51"/>
      <c r="CD4" s="51"/>
      <c r="CE4" s="51"/>
      <c r="CF4" s="51"/>
      <c r="CG4" s="51"/>
      <c r="CH4" s="51"/>
      <c r="CI4" s="51"/>
      <c r="CJ4" s="51"/>
      <c r="CK4" s="51"/>
      <c r="CL4" s="51"/>
      <c r="CM4" s="51"/>
      <c r="CN4" s="51"/>
      <c r="CO4" s="51"/>
      <c r="CP4" s="51"/>
      <c r="CQ4" s="51"/>
      <c r="CR4" s="51"/>
      <c r="CS4" s="51"/>
      <c r="CT4" s="51"/>
      <c r="CU4" s="51"/>
      <c r="CV4" s="51"/>
      <c r="CW4" s="51"/>
      <c r="CX4" s="51"/>
      <c r="CY4" s="51"/>
      <c r="CZ4" s="51"/>
      <c r="DA4" s="51"/>
      <c r="DB4" s="51"/>
      <c r="DC4" s="51"/>
    </row>
    <row r="5" spans="1:107" ht="15.75" customHeight="1">
      <c r="A5" s="13"/>
      <c r="B5" s="13"/>
      <c r="C5" s="13"/>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25"/>
      <c r="AH5" s="25"/>
      <c r="AI5" s="108"/>
      <c r="AJ5" s="311" t="s">
        <v>79</v>
      </c>
      <c r="AK5" s="295"/>
      <c r="AL5" s="295"/>
      <c r="AM5" s="295"/>
      <c r="AN5" s="295"/>
      <c r="AO5" s="295"/>
      <c r="AP5" s="108"/>
      <c r="AQ5" s="108"/>
      <c r="AR5" s="108"/>
      <c r="AS5" s="108"/>
      <c r="AT5" s="108"/>
      <c r="AU5" s="108"/>
      <c r="AV5" s="108"/>
      <c r="AW5" s="108"/>
      <c r="AX5" s="108"/>
      <c r="AY5" s="108"/>
      <c r="AZ5" s="108"/>
      <c r="BA5" s="108"/>
      <c r="BB5" s="108"/>
      <c r="BC5" s="108"/>
      <c r="BD5" s="108"/>
      <c r="BE5" s="108"/>
      <c r="BF5" s="108"/>
      <c r="BG5" s="108"/>
      <c r="BH5" s="108"/>
      <c r="BI5" s="108"/>
      <c r="BJ5" s="108"/>
      <c r="BK5" s="108"/>
      <c r="BL5" s="108"/>
      <c r="BM5" s="108"/>
      <c r="BN5" s="108"/>
      <c r="BO5" s="108"/>
      <c r="BP5" s="108"/>
      <c r="BQ5" s="25"/>
      <c r="BR5" s="25"/>
      <c r="BS5" s="25"/>
      <c r="BT5" s="25"/>
      <c r="BU5" s="25"/>
      <c r="BV5" s="25"/>
      <c r="BW5" s="25"/>
      <c r="BX5" s="25"/>
      <c r="BY5" s="25"/>
      <c r="BZ5" s="25"/>
      <c r="CA5" s="25"/>
      <c r="CB5" s="25"/>
      <c r="CC5" s="25"/>
      <c r="CD5" s="25"/>
      <c r="CE5" s="25"/>
      <c r="CF5" s="25"/>
      <c r="CG5" s="25"/>
      <c r="CH5" s="25"/>
      <c r="CI5" s="25"/>
      <c r="CJ5" s="25"/>
      <c r="CK5" s="25"/>
      <c r="CL5" s="25"/>
      <c r="CM5" s="25"/>
      <c r="CN5" s="25"/>
      <c r="CO5" s="25"/>
      <c r="CP5" s="25"/>
      <c r="CQ5" s="25"/>
      <c r="CR5" s="25"/>
      <c r="CS5" s="25"/>
      <c r="CT5" s="25"/>
      <c r="CU5" s="25"/>
      <c r="CV5" s="25"/>
      <c r="CW5" s="25"/>
      <c r="CX5" s="25"/>
      <c r="CY5" s="25"/>
      <c r="CZ5" s="25"/>
      <c r="DA5" s="25"/>
      <c r="DB5" s="25"/>
      <c r="DC5" s="25"/>
    </row>
    <row r="6" spans="1:107" ht="15.75" customHeight="1">
      <c r="A6" s="13"/>
      <c r="B6" s="274" t="str" cm="1">
        <f t="array" ref="B6">_xlfn.SWITCH(TEXT(D8,"DDDD"),"SUNDAY","S U N D A Y","MONDAY","M O N D A Y","TUESDAY","T U E S D A Y","WEDNESDAY","W E D N E S D A Y","THURSDAY","T H U R S D A Y","FRIDAY","F R I D A Y","SATURDAY","S A T U R D A Y","SUNDAY","S U N D A Y")</f>
        <v>T H U R S D A Y</v>
      </c>
      <c r="C6" s="275"/>
      <c r="D6" s="275"/>
      <c r="E6" s="275"/>
      <c r="F6" s="275"/>
      <c r="G6" s="275"/>
      <c r="H6" s="276"/>
      <c r="I6" s="13"/>
      <c r="J6" s="261" t="str" cm="1">
        <f t="array" ref="J6">_xlfn.SWITCH(TEXT(L8,"DDDD"),"SUNDAY","S U N D A Y","MONDAY","M O N D A Y","TUESDAY","T U E S D A Y","WEDNESDAY","W E D N E S D A Y","THURSDAY","T H U R S D A Y","FRIDAY","F R I D A Y","SATURDAY","S A T U R D A Y","SUNDAY","S U N D A Y")</f>
        <v>F R I D A Y</v>
      </c>
      <c r="K6" s="262"/>
      <c r="L6" s="262"/>
      <c r="M6" s="262"/>
      <c r="N6" s="262"/>
      <c r="O6" s="262"/>
      <c r="P6" s="263"/>
      <c r="Q6" s="13"/>
      <c r="R6" s="266" t="str" cm="1">
        <f t="array" ref="R6">_xlfn.SWITCH(TEXT(T8,"DDDD"),"SUNDAY","S U N D A Y","MONDAY","M O N D A Y","TUESDAY","T U E S D A Y","WEDNESDAY","W E D N E S D A Y","THURSDAY","T H U R S D A Y","FRIDAY","F R I D A Y","SATURDAY","S A T U R D A Y","SUNDAY","S U N D A Y")</f>
        <v>S A T U R D A Y</v>
      </c>
      <c r="S6" s="267"/>
      <c r="T6" s="267"/>
      <c r="U6" s="267"/>
      <c r="V6" s="267"/>
      <c r="W6" s="267"/>
      <c r="X6" s="268"/>
      <c r="Y6" s="16"/>
      <c r="Z6" s="280" t="str" cm="1">
        <f t="array" ref="Z6">_xlfn.SWITCH(TEXT(AB8,"DDDD"),"SUNDAY","S U N D A Y","MONDAY","M O N D A Y","TUESDAY","T U E S D A Y","WEDNESDAY","W E D N E S D A Y","THURSDAY","T H U R S D A Y","FRIDAY","F R I D A Y","SATURDAY","S A T U R D A Y","SUNDAY","S U N D A Y")</f>
        <v>S U N D A Y</v>
      </c>
      <c r="AA6" s="281"/>
      <c r="AB6" s="281"/>
      <c r="AC6" s="281"/>
      <c r="AD6" s="281"/>
      <c r="AE6" s="281"/>
      <c r="AF6" s="282"/>
      <c r="AG6" s="52"/>
      <c r="AH6" s="53"/>
      <c r="AI6" s="110"/>
      <c r="AJ6" s="64" t="str" cm="1">
        <f t="array" ref="AJ6">_xlfn.LET(_xlpm.a,IF($D$10&lt;&gt;"",INDEX(Setup!$AB$8:$AL$38,,MATCH($D$10,Setup!$AB$7:$AL$7,0)),{""}),_xlpm.b,IF($D$11&lt;&gt;"",INDEX(Setup!$AB$8:$AL$38,,MATCH($D$11,Setup!$AB$7:$AL$7,0)),{""}),_xlpm.c,IF($D$12&lt;&gt;"",INDEX(Setup!$AB$8:$AL$38,,MATCH($D$12,Setup!$AB$7:$AL$7,0)),{""}),_xlpm.stacked,_xlfn.VSTACK(_xlpm.a,_xlpm.b,_xlpm.c),IFERROR(TRANSPOSE(_xlfn._xlws.FILTER(_xlpm.stacked,(_xlpm.stacked&lt;&gt;0)*(_xlpm.stacked&lt;&gt;"")*(_xlpm.stacked&lt;&gt;"#N/A"))),""))</f>
        <v/>
      </c>
      <c r="AK6" s="110"/>
      <c r="AL6" s="110"/>
      <c r="AM6" s="110"/>
      <c r="AN6" s="110"/>
      <c r="AO6" s="110"/>
      <c r="AP6" s="110"/>
      <c r="AQ6" s="110"/>
      <c r="AR6" s="110"/>
      <c r="AS6" s="110"/>
      <c r="AT6" s="110"/>
      <c r="AU6" s="110"/>
      <c r="AV6" s="110"/>
      <c r="AW6" s="110"/>
      <c r="AX6" s="110"/>
      <c r="AY6" s="110"/>
      <c r="AZ6" s="110"/>
      <c r="BA6" s="110"/>
      <c r="BB6" s="110"/>
      <c r="BC6" s="110"/>
      <c r="BD6" s="110"/>
      <c r="BE6" s="110"/>
      <c r="BF6" s="110"/>
      <c r="BG6" s="110"/>
      <c r="BH6" s="110"/>
      <c r="BI6" s="110"/>
      <c r="BJ6" s="110"/>
      <c r="BK6" s="110"/>
      <c r="BL6" s="110"/>
      <c r="BM6" s="110"/>
      <c r="BN6" s="110"/>
      <c r="BO6" s="110"/>
      <c r="BP6" s="110"/>
      <c r="BQ6" s="53"/>
      <c r="BR6" s="53"/>
      <c r="BS6" s="53"/>
      <c r="BT6" s="53"/>
      <c r="BU6" s="53"/>
      <c r="BV6" s="53"/>
      <c r="BW6" s="53"/>
      <c r="BX6" s="53"/>
      <c r="BY6" s="53"/>
      <c r="BZ6" s="53"/>
      <c r="CA6" s="53"/>
      <c r="CB6" s="53"/>
      <c r="CC6" s="53"/>
      <c r="CD6" s="53"/>
      <c r="CE6" s="53"/>
      <c r="CF6" s="53"/>
      <c r="CG6" s="53"/>
      <c r="CH6" s="53"/>
      <c r="CI6" s="53"/>
      <c r="CJ6" s="53"/>
      <c r="CK6" s="53"/>
      <c r="CL6" s="53"/>
      <c r="CM6" s="53"/>
      <c r="CN6" s="53"/>
      <c r="CO6" s="53"/>
      <c r="CP6" s="53"/>
      <c r="CQ6" s="53"/>
      <c r="CR6" s="53"/>
      <c r="CS6" s="53"/>
      <c r="CT6" s="53"/>
      <c r="CU6" s="53"/>
      <c r="CV6" s="53"/>
      <c r="CW6" s="53"/>
      <c r="CX6" s="53"/>
      <c r="CY6" s="53"/>
      <c r="CZ6" s="53"/>
      <c r="DA6" s="53"/>
      <c r="DB6" s="53"/>
      <c r="DC6" s="53"/>
    </row>
    <row r="7" spans="1:107" ht="15.75" customHeight="1">
      <c r="A7" s="13"/>
      <c r="B7" s="277"/>
      <c r="C7" s="143"/>
      <c r="D7" s="143"/>
      <c r="E7" s="143"/>
      <c r="F7" s="143"/>
      <c r="G7" s="143"/>
      <c r="H7" s="278"/>
      <c r="I7" s="13"/>
      <c r="J7" s="264"/>
      <c r="K7" s="143"/>
      <c r="L7" s="143"/>
      <c r="M7" s="143"/>
      <c r="N7" s="143"/>
      <c r="O7" s="143"/>
      <c r="P7" s="265"/>
      <c r="Q7" s="13"/>
      <c r="R7" s="269"/>
      <c r="S7" s="143"/>
      <c r="T7" s="143"/>
      <c r="U7" s="143"/>
      <c r="V7" s="143"/>
      <c r="W7" s="143"/>
      <c r="X7" s="270"/>
      <c r="Y7" s="16"/>
      <c r="Z7" s="283"/>
      <c r="AA7" s="143"/>
      <c r="AB7" s="143"/>
      <c r="AC7" s="143"/>
      <c r="AD7" s="143"/>
      <c r="AE7" s="143"/>
      <c r="AF7" s="284"/>
      <c r="AG7" s="25"/>
      <c r="AH7" s="54"/>
      <c r="AI7" s="109"/>
      <c r="AJ7" s="64" t="str" cm="1">
        <f t="array" ref="AJ7">_xlfn.LET(_xlpm.a,IF($L$10&lt;&gt;"",INDEX(Setup!$AB$8:$AL$38,,MATCH($L$10,Setup!$AB$7:$AL$7,0)),{""}),_xlpm.b,IF($L$11&lt;&gt;"",INDEX(Setup!$AB$8:$AL$38,,MATCH($L$11,Setup!$AB$7:$AL$7,0)),{""}),_xlpm.c,IF($L$12&lt;&gt;"",INDEX(Setup!$AB$8:$AL$38,,MATCH($L$12,Setup!$AB$7:$AL$7,0)),{""}),_xlpm.stacked,_xlfn.VSTACK(_xlpm.a,_xlpm.b,_xlpm.c),IFERROR(TRANSPOSE(_xlfn._xlws.FILTER(_xlpm.stacked,(_xlpm.stacked&lt;&gt;0)*(_xlpm.stacked&lt;&gt;"")*(_xlpm.stacked&lt;&gt;"#N/A"))),""))</f>
        <v/>
      </c>
      <c r="AK7" s="109"/>
      <c r="AL7" s="109"/>
      <c r="AM7" s="109"/>
      <c r="AN7" s="109"/>
      <c r="AO7" s="109"/>
      <c r="AP7" s="109"/>
      <c r="AQ7" s="109"/>
      <c r="AR7" s="109"/>
      <c r="AS7" s="109"/>
      <c r="AT7" s="109"/>
      <c r="AU7" s="109"/>
      <c r="AV7" s="109"/>
      <c r="AW7" s="109"/>
      <c r="AX7" s="109"/>
      <c r="AY7" s="109"/>
      <c r="AZ7" s="109"/>
      <c r="BA7" s="109"/>
      <c r="BB7" s="109"/>
      <c r="BC7" s="109"/>
      <c r="BD7" s="109"/>
      <c r="BE7" s="109"/>
      <c r="BF7" s="109"/>
      <c r="BG7" s="109"/>
      <c r="BH7" s="109"/>
      <c r="BI7" s="109"/>
      <c r="BJ7" s="109"/>
      <c r="BK7" s="109"/>
      <c r="BL7" s="109"/>
      <c r="BM7" s="109"/>
      <c r="BN7" s="109"/>
      <c r="BO7" s="109"/>
      <c r="BP7" s="109"/>
      <c r="BQ7" s="51"/>
      <c r="BR7" s="51"/>
      <c r="BS7" s="51"/>
      <c r="BT7" s="51"/>
      <c r="BU7" s="51"/>
      <c r="BV7" s="51"/>
      <c r="BW7" s="51"/>
      <c r="BX7" s="51"/>
      <c r="BY7" s="51"/>
      <c r="BZ7" s="51"/>
      <c r="CA7" s="51"/>
      <c r="CB7" s="51"/>
      <c r="CC7" s="51"/>
      <c r="CD7" s="51"/>
      <c r="CE7" s="51"/>
      <c r="CF7" s="51"/>
      <c r="CG7" s="51"/>
      <c r="CH7" s="51"/>
      <c r="CI7" s="51"/>
      <c r="CJ7" s="51"/>
      <c r="CK7" s="51"/>
      <c r="CL7" s="51"/>
      <c r="CM7" s="51"/>
      <c r="CN7" s="51"/>
      <c r="CO7" s="51"/>
      <c r="CP7" s="51"/>
      <c r="CQ7" s="51"/>
      <c r="CR7" s="51"/>
      <c r="CS7" s="51"/>
      <c r="CT7" s="51"/>
      <c r="CU7" s="51"/>
      <c r="CV7" s="51"/>
      <c r="CW7" s="51"/>
      <c r="CX7" s="51"/>
      <c r="CY7" s="51"/>
      <c r="CZ7" s="51"/>
      <c r="DA7" s="51"/>
      <c r="DB7" s="51"/>
      <c r="DC7" s="51"/>
    </row>
    <row r="8" spans="1:107" ht="15.75" customHeight="1">
      <c r="A8" s="17"/>
      <c r="B8" s="248" t="s">
        <v>80</v>
      </c>
      <c r="C8" s="249"/>
      <c r="D8" s="250">
        <f>$A$1+Calendar!$AY$29</f>
        <v>46198</v>
      </c>
      <c r="E8" s="249"/>
      <c r="F8" s="249"/>
      <c r="G8" s="249"/>
      <c r="H8" s="251"/>
      <c r="I8" s="17"/>
      <c r="J8" s="253" t="s">
        <v>80</v>
      </c>
      <c r="K8" s="249"/>
      <c r="L8" s="254">
        <f>$A$1+Calendar!$AY$29+1</f>
        <v>46199</v>
      </c>
      <c r="M8" s="249"/>
      <c r="N8" s="249"/>
      <c r="O8" s="249"/>
      <c r="P8" s="255"/>
      <c r="Q8" s="17"/>
      <c r="R8" s="271" t="s">
        <v>80</v>
      </c>
      <c r="S8" s="249"/>
      <c r="T8" s="272">
        <f>$A$1+Calendar!$AY$29+2</f>
        <v>46200</v>
      </c>
      <c r="U8" s="249"/>
      <c r="V8" s="249"/>
      <c r="W8" s="249"/>
      <c r="X8" s="273"/>
      <c r="Y8" s="18"/>
      <c r="Z8" s="287" t="s">
        <v>80</v>
      </c>
      <c r="AA8" s="249"/>
      <c r="AB8" s="285">
        <f>$A$1+Calendar!$AY$29+3</f>
        <v>46201</v>
      </c>
      <c r="AC8" s="249"/>
      <c r="AD8" s="249"/>
      <c r="AE8" s="249"/>
      <c r="AF8" s="286"/>
      <c r="AG8" s="26"/>
      <c r="AH8" s="55"/>
      <c r="AI8" s="111"/>
      <c r="AJ8" s="64" t="str" cm="1">
        <f t="array" ref="AJ8">_xlfn.LET(_xlpm.a,IF($T$10&lt;&gt;"",INDEX(Setup!$AB$8:$AL$38,,MATCH($T$10,Setup!$AB$7:$AL$7,0)),{""}),_xlpm.b,IF($T$11&lt;&gt;"",INDEX(Setup!$AB$8:$AL$38,,MATCH($T$11,Setup!$AB$7:$AL$7,0)),{""}),_xlpm.c,IF($T$12&lt;&gt;"",INDEX(Setup!$AB$8:$AL$38,,MATCH($T$12,Setup!$AB$7:$AL$7,0)),{""}),_xlpm.stacked,_xlfn.VSTACK(_xlpm.a,_xlpm.b,_xlpm.c),IFERROR(TRANSPOSE(_xlfn._xlws.FILTER(_xlpm.stacked,(_xlpm.stacked&lt;&gt;0)*(_xlpm.stacked&lt;&gt;"")*(_xlpm.stacked&lt;&gt;"#N/A"))),""))</f>
        <v/>
      </c>
      <c r="AK8" s="111"/>
      <c r="AL8" s="111"/>
      <c r="AM8" s="111"/>
      <c r="AN8" s="111"/>
      <c r="AO8" s="111"/>
      <c r="AP8" s="111"/>
      <c r="AQ8" s="111"/>
      <c r="AR8" s="111"/>
      <c r="AS8" s="111"/>
      <c r="AT8" s="111"/>
      <c r="AU8" s="111"/>
      <c r="AV8" s="111"/>
      <c r="AW8" s="111"/>
      <c r="AX8" s="111"/>
      <c r="AY8" s="111"/>
      <c r="AZ8" s="111"/>
      <c r="BA8" s="111"/>
      <c r="BB8" s="111"/>
      <c r="BC8" s="111"/>
      <c r="BD8" s="111"/>
      <c r="BE8" s="111"/>
      <c r="BF8" s="111"/>
      <c r="BG8" s="111"/>
      <c r="BH8" s="111"/>
      <c r="BI8" s="111"/>
      <c r="BJ8" s="111"/>
      <c r="BK8" s="111"/>
      <c r="BL8" s="111"/>
      <c r="BM8" s="111"/>
      <c r="BN8" s="111"/>
      <c r="BO8" s="111"/>
      <c r="BP8" s="111"/>
      <c r="BQ8" s="56"/>
      <c r="BR8" s="56"/>
      <c r="BS8" s="56"/>
      <c r="BT8" s="56"/>
      <c r="BU8" s="56"/>
      <c r="BV8" s="56"/>
      <c r="BW8" s="56"/>
      <c r="BX8" s="56"/>
      <c r="BY8" s="56"/>
      <c r="BZ8" s="56"/>
      <c r="CA8" s="56"/>
      <c r="CB8" s="56"/>
      <c r="CC8" s="56"/>
      <c r="CD8" s="56"/>
      <c r="CE8" s="56"/>
      <c r="CF8" s="56"/>
      <c r="CG8" s="56"/>
      <c r="CH8" s="56"/>
      <c r="CI8" s="56"/>
      <c r="CJ8" s="56"/>
      <c r="CK8" s="56"/>
      <c r="CL8" s="56"/>
      <c r="CM8" s="56"/>
      <c r="CN8" s="56"/>
      <c r="CO8" s="56"/>
      <c r="CP8" s="56"/>
      <c r="CQ8" s="56"/>
      <c r="CR8" s="56"/>
      <c r="CS8" s="56"/>
      <c r="CT8" s="56"/>
      <c r="CU8" s="56"/>
      <c r="CV8" s="56"/>
      <c r="CW8" s="56"/>
      <c r="CX8" s="56"/>
      <c r="CY8" s="56"/>
      <c r="CZ8" s="56"/>
      <c r="DA8" s="56"/>
      <c r="DB8" s="56"/>
      <c r="DC8" s="56"/>
    </row>
    <row r="9" spans="1:107" ht="15.75" customHeight="1">
      <c r="A9" s="13"/>
      <c r="B9" s="252" t="s">
        <v>81</v>
      </c>
      <c r="C9" s="223"/>
      <c r="D9" s="222"/>
      <c r="E9" s="218"/>
      <c r="F9" s="218"/>
      <c r="G9" s="218"/>
      <c r="H9" s="224"/>
      <c r="I9" s="69"/>
      <c r="J9" s="241" t="s">
        <v>81</v>
      </c>
      <c r="K9" s="223"/>
      <c r="L9" s="222"/>
      <c r="M9" s="218"/>
      <c r="N9" s="218"/>
      <c r="O9" s="218"/>
      <c r="P9" s="216"/>
      <c r="Q9" s="69"/>
      <c r="R9" s="256" t="s">
        <v>81</v>
      </c>
      <c r="S9" s="223"/>
      <c r="T9" s="222"/>
      <c r="U9" s="218"/>
      <c r="V9" s="218"/>
      <c r="W9" s="218"/>
      <c r="X9" s="214"/>
      <c r="Y9" s="70"/>
      <c r="Z9" s="299" t="s">
        <v>81</v>
      </c>
      <c r="AA9" s="223"/>
      <c r="AB9" s="222"/>
      <c r="AC9" s="218"/>
      <c r="AD9" s="218"/>
      <c r="AE9" s="218"/>
      <c r="AF9" s="298"/>
      <c r="AG9" s="25"/>
      <c r="AH9" s="54"/>
      <c r="AI9" s="109"/>
      <c r="AJ9" s="64" t="str" cm="1">
        <f t="array" ref="AJ9">_xlfn.LET(_xlpm.a,IF($AB$10&lt;&gt;"",INDEX(Setup!$AB$8:$AL$38,,MATCH($AB$10,Setup!$AB$7:$AL$7,0)),{""}),_xlpm.b,IF($AB$11&lt;&gt;"",INDEX(Setup!$AB$8:$AL$38,,MATCH($AB$11,Setup!$AB$7:$AL$7,0)),{""}),_xlpm.c,IF($AB$12&lt;&gt;"",INDEX(Setup!$AB$8:$AL$38,,MATCH($AB$12,Setup!$AB$7:$AL$7,0)),{""}),_xlpm.stacked,_xlfn.VSTACK(_xlpm.a,_xlpm.b,_xlpm.c),IFERROR(TRANSPOSE(_xlfn._xlws.FILTER(_xlpm.stacked,(_xlpm.stacked&lt;&gt;0)*(_xlpm.stacked&lt;&gt;"")*(_xlpm.stacked&lt;&gt;"#N/A"))),""))</f>
        <v/>
      </c>
      <c r="AK9" s="109"/>
      <c r="AL9" s="109"/>
      <c r="AM9" s="109"/>
      <c r="AN9" s="109"/>
      <c r="AO9" s="109"/>
      <c r="AP9" s="109"/>
      <c r="AQ9" s="109"/>
      <c r="AR9" s="109"/>
      <c r="AS9" s="109"/>
      <c r="AT9" s="109"/>
      <c r="AU9" s="109"/>
      <c r="AV9" s="109"/>
      <c r="AW9" s="109"/>
      <c r="AX9" s="109"/>
      <c r="AY9" s="109"/>
      <c r="AZ9" s="109"/>
      <c r="BA9" s="109"/>
      <c r="BB9" s="109"/>
      <c r="BC9" s="109"/>
      <c r="BD9" s="109"/>
      <c r="BE9" s="109"/>
      <c r="BF9" s="109"/>
      <c r="BG9" s="109"/>
      <c r="BH9" s="109"/>
      <c r="BI9" s="109"/>
      <c r="BJ9" s="109"/>
      <c r="BK9" s="109"/>
      <c r="BL9" s="109"/>
      <c r="BM9" s="109"/>
      <c r="BN9" s="109"/>
      <c r="BO9" s="109"/>
      <c r="BP9" s="109"/>
      <c r="BQ9" s="51"/>
      <c r="BR9" s="51"/>
      <c r="BS9" s="51"/>
      <c r="BT9" s="51"/>
      <c r="BU9" s="51"/>
      <c r="BV9" s="51"/>
      <c r="BW9" s="51"/>
      <c r="BX9" s="51"/>
      <c r="BY9" s="51"/>
      <c r="BZ9" s="51"/>
      <c r="CA9" s="51"/>
      <c r="CB9" s="51"/>
      <c r="CC9" s="51"/>
      <c r="CD9" s="51"/>
      <c r="CE9" s="51"/>
      <c r="CF9" s="51"/>
      <c r="CG9" s="51"/>
      <c r="CH9" s="51"/>
      <c r="CI9" s="51"/>
      <c r="CJ9" s="51"/>
      <c r="CK9" s="51"/>
      <c r="CL9" s="51"/>
      <c r="CM9" s="51"/>
      <c r="CN9" s="51"/>
      <c r="CO9" s="51"/>
      <c r="CP9" s="51"/>
      <c r="CQ9" s="51"/>
      <c r="CR9" s="51"/>
      <c r="CS9" s="51"/>
      <c r="CT9" s="51"/>
      <c r="CU9" s="51"/>
      <c r="CV9" s="51"/>
      <c r="CW9" s="51"/>
      <c r="CX9" s="51"/>
      <c r="CY9" s="51"/>
      <c r="CZ9" s="51"/>
      <c r="DA9" s="51"/>
      <c r="DB9" s="51"/>
      <c r="DC9" s="51"/>
    </row>
    <row r="10" spans="1:107" ht="15.75" customHeight="1">
      <c r="A10" s="13"/>
      <c r="B10" s="257" t="s">
        <v>83</v>
      </c>
      <c r="C10" s="243"/>
      <c r="D10" s="222"/>
      <c r="E10" s="218"/>
      <c r="F10" s="218"/>
      <c r="G10" s="218"/>
      <c r="H10" s="224"/>
      <c r="I10" s="69"/>
      <c r="J10" s="242" t="s">
        <v>83</v>
      </c>
      <c r="K10" s="243"/>
      <c r="L10" s="222"/>
      <c r="M10" s="218"/>
      <c r="N10" s="218"/>
      <c r="O10" s="218"/>
      <c r="P10" s="216"/>
      <c r="Q10" s="69"/>
      <c r="R10" s="259" t="s">
        <v>83</v>
      </c>
      <c r="S10" s="243"/>
      <c r="T10" s="222"/>
      <c r="U10" s="218"/>
      <c r="V10" s="218"/>
      <c r="W10" s="218"/>
      <c r="X10" s="214"/>
      <c r="Y10" s="70"/>
      <c r="Z10" s="300" t="s">
        <v>83</v>
      </c>
      <c r="AA10" s="243"/>
      <c r="AB10" s="222"/>
      <c r="AC10" s="218"/>
      <c r="AD10" s="218"/>
      <c r="AE10" s="218"/>
      <c r="AF10" s="298"/>
      <c r="AG10" s="25"/>
      <c r="AH10" s="54"/>
      <c r="AI10" s="109"/>
      <c r="AJ10" s="64" t="str" cm="1">
        <f t="array" ref="AJ10">_xlfn.LET(_xlpm.a,IF($D$41&lt;&gt;"",INDEX(Setup!$AB$8:$AL$38,,MATCH($D$41,Setup!$AB$7:$AL$7,0)),{""}),_xlpm.b,IF($D$42&lt;&gt;"",INDEX(Setup!$AB$8:$AL$38,,MATCH($D$42,Setup!$AB$7:$AL$7,0)),{""}),_xlpm.c,IF($D$43&lt;&gt;"",INDEX(Setup!$AB$8:$AL$38,,MATCH($D$43,Setup!$AB$7:$AL$7,0)),{""}),_xlpm.stacked,_xlfn.VSTACK(_xlpm.a,_xlpm.b,_xlpm.c),IFERROR(TRANSPOSE(_xlfn._xlws.FILTER(_xlpm.stacked,(_xlpm.stacked&lt;&gt;0)*(_xlpm.stacked&lt;&gt;"")*(_xlpm.stacked&lt;&gt;"#N/A"))),""))</f>
        <v/>
      </c>
      <c r="AK10" s="109"/>
      <c r="AL10" s="109"/>
      <c r="AM10" s="109"/>
      <c r="AN10" s="109"/>
      <c r="AO10" s="109"/>
      <c r="AP10" s="109"/>
      <c r="AQ10" s="109"/>
      <c r="AR10" s="109"/>
      <c r="AS10" s="109"/>
      <c r="AT10" s="109"/>
      <c r="AU10" s="109"/>
      <c r="AV10" s="109"/>
      <c r="AW10" s="109"/>
      <c r="AX10" s="109"/>
      <c r="AY10" s="109"/>
      <c r="AZ10" s="109"/>
      <c r="BA10" s="109"/>
      <c r="BB10" s="109"/>
      <c r="BC10" s="109"/>
      <c r="BD10" s="109"/>
      <c r="BE10" s="109"/>
      <c r="BF10" s="109"/>
      <c r="BG10" s="109"/>
      <c r="BH10" s="109"/>
      <c r="BI10" s="109"/>
      <c r="BJ10" s="109"/>
      <c r="BK10" s="109"/>
      <c r="BL10" s="109"/>
      <c r="BM10" s="109"/>
      <c r="BN10" s="109"/>
      <c r="BO10" s="109"/>
      <c r="BP10" s="109"/>
      <c r="BQ10" s="51"/>
      <c r="BR10" s="51"/>
      <c r="BS10" s="51"/>
      <c r="BT10" s="51"/>
      <c r="BU10" s="51"/>
      <c r="BV10" s="51"/>
      <c r="BW10" s="51"/>
      <c r="BX10" s="51"/>
      <c r="BY10" s="51"/>
      <c r="BZ10" s="51"/>
      <c r="CA10" s="51"/>
      <c r="CB10" s="51"/>
      <c r="CC10" s="51"/>
      <c r="CD10" s="51"/>
      <c r="CE10" s="51"/>
      <c r="CF10" s="51"/>
      <c r="CG10" s="51"/>
      <c r="CH10" s="51"/>
      <c r="CI10" s="51"/>
      <c r="CJ10" s="51"/>
      <c r="CK10" s="51"/>
      <c r="CL10" s="51"/>
      <c r="CM10" s="51"/>
      <c r="CN10" s="51"/>
      <c r="CO10" s="51"/>
      <c r="CP10" s="51"/>
      <c r="CQ10" s="51"/>
      <c r="CR10" s="51"/>
      <c r="CS10" s="51"/>
      <c r="CT10" s="51"/>
      <c r="CU10" s="51"/>
      <c r="CV10" s="51"/>
      <c r="CW10" s="51"/>
      <c r="CX10" s="51"/>
      <c r="CY10" s="51"/>
      <c r="CZ10" s="51"/>
      <c r="DA10" s="51"/>
      <c r="DB10" s="51"/>
      <c r="DC10" s="51"/>
    </row>
    <row r="11" spans="1:107" ht="15.75" customHeight="1">
      <c r="A11" s="13"/>
      <c r="B11" s="153"/>
      <c r="C11" s="244"/>
      <c r="D11" s="222"/>
      <c r="E11" s="218"/>
      <c r="F11" s="218"/>
      <c r="G11" s="218"/>
      <c r="H11" s="224"/>
      <c r="I11" s="69"/>
      <c r="J11" s="183"/>
      <c r="K11" s="244"/>
      <c r="L11" s="222"/>
      <c r="M11" s="218"/>
      <c r="N11" s="218"/>
      <c r="O11" s="218"/>
      <c r="P11" s="216"/>
      <c r="Q11" s="69"/>
      <c r="R11" s="188"/>
      <c r="S11" s="244"/>
      <c r="T11" s="222"/>
      <c r="U11" s="218"/>
      <c r="V11" s="218"/>
      <c r="W11" s="218"/>
      <c r="X11" s="214"/>
      <c r="Y11" s="70"/>
      <c r="Z11" s="178"/>
      <c r="AA11" s="244"/>
      <c r="AB11" s="222"/>
      <c r="AC11" s="218"/>
      <c r="AD11" s="218"/>
      <c r="AE11" s="218"/>
      <c r="AF11" s="298"/>
      <c r="AG11" s="25"/>
      <c r="AH11" s="54"/>
      <c r="AI11" s="109"/>
      <c r="AJ11" s="64" t="str" cm="1">
        <f t="array" ref="AJ11">_xlfn.LET(_xlpm.a,IF($L$41&lt;&gt;"",INDEX(Setup!$AB$8:$AL$38,,MATCH($L$41,Setup!$AB$7:$AL$7,0)),{""}),_xlpm.b,IF($L$42&lt;&gt;"",INDEX(Setup!$AB$8:$AL$38,,MATCH($L$42,Setup!$AB$7:$AL$7,0)),{""}),_xlpm.c,IF($L$43&lt;&gt;"",INDEX(Setup!$AB$8:$AL$38,,MATCH($L$43,Setup!$AB$7:$AL$7,0)),{""}),_xlpm.stacked,_xlfn.VSTACK(_xlpm.a,_xlpm.b,_xlpm.c),IFERROR(TRANSPOSE(_xlfn._xlws.FILTER(_xlpm.stacked,(_xlpm.stacked&lt;&gt;0)*(_xlpm.stacked&lt;&gt;"")*(_xlpm.stacked&lt;&gt;"#N/A"))),""))</f>
        <v/>
      </c>
      <c r="AK11" s="109"/>
      <c r="AL11" s="109"/>
      <c r="AM11" s="109"/>
      <c r="AN11" s="109"/>
      <c r="AO11" s="109"/>
      <c r="AP11" s="109"/>
      <c r="AQ11" s="109"/>
      <c r="AR11" s="109"/>
      <c r="AS11" s="109"/>
      <c r="AT11" s="109"/>
      <c r="AU11" s="109"/>
      <c r="AV11" s="109"/>
      <c r="AW11" s="109"/>
      <c r="AX11" s="109"/>
      <c r="AY11" s="109"/>
      <c r="AZ11" s="109"/>
      <c r="BA11" s="109"/>
      <c r="BB11" s="109"/>
      <c r="BC11" s="109"/>
      <c r="BD11" s="109"/>
      <c r="BE11" s="109"/>
      <c r="BF11" s="109"/>
      <c r="BG11" s="109"/>
      <c r="BH11" s="109"/>
      <c r="BI11" s="109"/>
      <c r="BJ11" s="109"/>
      <c r="BK11" s="109"/>
      <c r="BL11" s="109"/>
      <c r="BM11" s="109"/>
      <c r="BN11" s="109"/>
      <c r="BO11" s="109"/>
      <c r="BP11" s="109"/>
      <c r="BQ11" s="51"/>
      <c r="BR11" s="51"/>
      <c r="BS11" s="51"/>
      <c r="BT11" s="51"/>
      <c r="BU11" s="51"/>
      <c r="BV11" s="51"/>
      <c r="BW11" s="51"/>
      <c r="BX11" s="51"/>
      <c r="BY11" s="51"/>
      <c r="BZ11" s="51"/>
      <c r="CA11" s="51"/>
      <c r="CB11" s="51"/>
      <c r="CC11" s="51"/>
      <c r="CD11" s="51"/>
      <c r="CE11" s="51"/>
      <c r="CF11" s="51"/>
      <c r="CG11" s="51"/>
      <c r="CH11" s="51"/>
      <c r="CI11" s="51"/>
      <c r="CJ11" s="51"/>
      <c r="CK11" s="51"/>
      <c r="CL11" s="51"/>
      <c r="CM11" s="51"/>
      <c r="CN11" s="51"/>
      <c r="CO11" s="51"/>
      <c r="CP11" s="51"/>
      <c r="CQ11" s="51"/>
      <c r="CR11" s="51"/>
      <c r="CS11" s="51"/>
      <c r="CT11" s="51"/>
      <c r="CU11" s="51"/>
      <c r="CV11" s="51"/>
      <c r="CW11" s="51"/>
      <c r="CX11" s="51"/>
      <c r="CY11" s="51"/>
      <c r="CZ11" s="51"/>
      <c r="DA11" s="51"/>
      <c r="DB11" s="51"/>
      <c r="DC11" s="51"/>
    </row>
    <row r="12" spans="1:107" ht="15.75" customHeight="1">
      <c r="A12" s="13"/>
      <c r="B12" s="258"/>
      <c r="C12" s="246"/>
      <c r="D12" s="222"/>
      <c r="E12" s="218"/>
      <c r="F12" s="218"/>
      <c r="G12" s="218"/>
      <c r="H12" s="224"/>
      <c r="I12" s="69"/>
      <c r="J12" s="245"/>
      <c r="K12" s="246"/>
      <c r="L12" s="222"/>
      <c r="M12" s="218"/>
      <c r="N12" s="218"/>
      <c r="O12" s="218"/>
      <c r="P12" s="216"/>
      <c r="Q12" s="69"/>
      <c r="R12" s="260"/>
      <c r="S12" s="246"/>
      <c r="T12" s="222"/>
      <c r="U12" s="218"/>
      <c r="V12" s="218"/>
      <c r="W12" s="218"/>
      <c r="X12" s="214"/>
      <c r="Y12" s="70"/>
      <c r="Z12" s="301"/>
      <c r="AA12" s="246"/>
      <c r="AB12" s="222"/>
      <c r="AC12" s="218"/>
      <c r="AD12" s="218"/>
      <c r="AE12" s="218"/>
      <c r="AF12" s="298"/>
      <c r="AG12" s="25"/>
      <c r="AH12" s="54"/>
      <c r="AI12" s="109"/>
      <c r="AJ12" s="64" t="str" cm="1">
        <f t="array" ref="AJ12">_xlfn.LET(_xlpm.a,IF($T$41&lt;&gt;"",INDEX(Setup!$AB$8:$AL$38,,MATCH($T$41,Setup!$AB$7:$AL$7,0)),{""}),_xlpm.b,IF($T$42&lt;&gt;"",INDEX(Setup!$AB$8:$AL$38,,MATCH($T$42,Setup!$AB$7:$AL$7,0)),{""}),_xlpm.c,IF($T$43&lt;&gt;"",INDEX(Setup!$AB$8:$AL$38,,MATCH($T$43,Setup!$AB$7:$AL$7,0)),{""}),_xlpm.stacked,_xlfn.VSTACK(_xlpm.a,_xlpm.b,_xlpm.c),IFERROR(TRANSPOSE(_xlfn._xlws.FILTER(_xlpm.stacked,(_xlpm.stacked&lt;&gt;0)*(_xlpm.stacked&lt;&gt;"")*(_xlpm.stacked&lt;&gt;"#N/A"))),""))</f>
        <v/>
      </c>
      <c r="AK12" s="109"/>
      <c r="AL12" s="109"/>
      <c r="AM12" s="109"/>
      <c r="AN12" s="109"/>
      <c r="AO12" s="109"/>
      <c r="AP12" s="109"/>
      <c r="AQ12" s="109"/>
      <c r="AR12" s="109"/>
      <c r="AS12" s="109"/>
      <c r="AT12" s="109"/>
      <c r="AU12" s="109"/>
      <c r="AV12" s="109"/>
      <c r="AW12" s="109"/>
      <c r="AX12" s="109"/>
      <c r="AY12" s="109"/>
      <c r="AZ12" s="109"/>
      <c r="BA12" s="109"/>
      <c r="BB12" s="109"/>
      <c r="BC12" s="109"/>
      <c r="BD12" s="109"/>
      <c r="BE12" s="109"/>
      <c r="BF12" s="109"/>
      <c r="BG12" s="109"/>
      <c r="BH12" s="109"/>
      <c r="BI12" s="109"/>
      <c r="BJ12" s="109"/>
      <c r="BK12" s="109"/>
      <c r="BL12" s="109"/>
      <c r="BM12" s="109"/>
      <c r="BN12" s="109"/>
      <c r="BO12" s="109"/>
      <c r="BP12" s="109"/>
      <c r="BQ12" s="51"/>
      <c r="BR12" s="51"/>
      <c r="BS12" s="51"/>
      <c r="BT12" s="51"/>
      <c r="BU12" s="51"/>
      <c r="BV12" s="51"/>
      <c r="BW12" s="51"/>
      <c r="BX12" s="51"/>
      <c r="BY12" s="51"/>
      <c r="BZ12" s="51"/>
      <c r="CA12" s="51"/>
      <c r="CB12" s="51"/>
      <c r="CC12" s="51"/>
      <c r="CD12" s="51"/>
      <c r="CE12" s="51"/>
      <c r="CF12" s="51"/>
      <c r="CG12" s="51"/>
      <c r="CH12" s="51"/>
      <c r="CI12" s="51"/>
      <c r="CJ12" s="51"/>
      <c r="CK12" s="51"/>
      <c r="CL12" s="51"/>
      <c r="CM12" s="51"/>
      <c r="CN12" s="51"/>
      <c r="CO12" s="51"/>
      <c r="CP12" s="51"/>
      <c r="CQ12" s="51"/>
      <c r="CR12" s="51"/>
      <c r="CS12" s="51"/>
      <c r="CT12" s="51"/>
      <c r="CU12" s="51"/>
      <c r="CV12" s="51"/>
      <c r="CW12" s="51"/>
      <c r="CX12" s="51"/>
      <c r="CY12" s="51"/>
      <c r="CZ12" s="51"/>
      <c r="DA12" s="51"/>
      <c r="DB12" s="51"/>
      <c r="DC12" s="51"/>
    </row>
    <row r="13" spans="1:107" ht="15.75" customHeight="1">
      <c r="A13" s="13"/>
      <c r="B13" s="240" t="s">
        <v>84</v>
      </c>
      <c r="C13" s="218"/>
      <c r="D13" s="71" t="s">
        <v>85</v>
      </c>
      <c r="E13" s="71" t="s">
        <v>86</v>
      </c>
      <c r="F13" s="71" t="s">
        <v>87</v>
      </c>
      <c r="G13" s="71" t="s">
        <v>88</v>
      </c>
      <c r="H13" s="72" t="s">
        <v>89</v>
      </c>
      <c r="I13" s="69"/>
      <c r="J13" s="217" t="s">
        <v>84</v>
      </c>
      <c r="K13" s="218"/>
      <c r="L13" s="73" t="s">
        <v>85</v>
      </c>
      <c r="M13" s="73" t="s">
        <v>86</v>
      </c>
      <c r="N13" s="73" t="s">
        <v>87</v>
      </c>
      <c r="O13" s="73" t="s">
        <v>88</v>
      </c>
      <c r="P13" s="74" t="s">
        <v>89</v>
      </c>
      <c r="Q13" s="69"/>
      <c r="R13" s="239" t="s">
        <v>84</v>
      </c>
      <c r="S13" s="218"/>
      <c r="T13" s="75" t="s">
        <v>85</v>
      </c>
      <c r="U13" s="75" t="s">
        <v>86</v>
      </c>
      <c r="V13" s="75" t="s">
        <v>87</v>
      </c>
      <c r="W13" s="75" t="s">
        <v>88</v>
      </c>
      <c r="X13" s="76" t="s">
        <v>89</v>
      </c>
      <c r="Y13" s="70"/>
      <c r="Z13" s="296" t="s">
        <v>84</v>
      </c>
      <c r="AA13" s="218"/>
      <c r="AB13" s="77" t="s">
        <v>85</v>
      </c>
      <c r="AC13" s="77" t="s">
        <v>86</v>
      </c>
      <c r="AD13" s="77" t="s">
        <v>87</v>
      </c>
      <c r="AE13" s="77" t="s">
        <v>88</v>
      </c>
      <c r="AF13" s="78" t="s">
        <v>89</v>
      </c>
      <c r="AG13" s="25"/>
      <c r="AH13" s="54"/>
      <c r="AI13" s="109"/>
      <c r="AJ13" s="62"/>
      <c r="AK13" s="109"/>
      <c r="AL13" s="109"/>
      <c r="AM13" s="109"/>
      <c r="AN13" s="109"/>
      <c r="AO13" s="109"/>
      <c r="AP13" s="109"/>
      <c r="AQ13" s="109"/>
      <c r="AR13" s="109"/>
      <c r="AS13" s="109"/>
      <c r="AT13" s="109"/>
      <c r="AU13" s="109"/>
      <c r="AV13" s="109"/>
      <c r="AW13" s="109"/>
      <c r="AX13" s="109"/>
      <c r="AY13" s="109"/>
      <c r="AZ13" s="109"/>
      <c r="BA13" s="109"/>
      <c r="BB13" s="109"/>
      <c r="BC13" s="109"/>
      <c r="BD13" s="109"/>
      <c r="BE13" s="109"/>
      <c r="BF13" s="109"/>
      <c r="BG13" s="109"/>
      <c r="BH13" s="109"/>
      <c r="BI13" s="109"/>
      <c r="BJ13" s="109"/>
      <c r="BK13" s="109"/>
      <c r="BL13" s="109"/>
      <c r="BM13" s="109"/>
      <c r="BN13" s="109"/>
      <c r="BO13" s="109"/>
      <c r="BP13" s="109"/>
      <c r="BQ13" s="51"/>
      <c r="BR13" s="51"/>
      <c r="BS13" s="51"/>
      <c r="BT13" s="51"/>
      <c r="BU13" s="51"/>
      <c r="BV13" s="51"/>
      <c r="BW13" s="51"/>
      <c r="BX13" s="51"/>
      <c r="BY13" s="51"/>
      <c r="BZ13" s="51"/>
      <c r="CA13" s="51"/>
      <c r="CB13" s="51"/>
      <c r="CC13" s="51"/>
      <c r="CD13" s="51"/>
      <c r="CE13" s="51"/>
      <c r="CF13" s="51"/>
      <c r="CG13" s="51"/>
      <c r="CH13" s="51"/>
      <c r="CI13" s="51"/>
      <c r="CJ13" s="51"/>
      <c r="CK13" s="51"/>
      <c r="CL13" s="51"/>
      <c r="CM13" s="51"/>
      <c r="CN13" s="51"/>
      <c r="CO13" s="51"/>
      <c r="CP13" s="51"/>
      <c r="CQ13" s="51"/>
      <c r="CR13" s="51"/>
      <c r="CS13" s="51"/>
      <c r="CT13" s="51"/>
      <c r="CU13" s="51"/>
      <c r="CV13" s="51"/>
      <c r="CW13" s="51"/>
      <c r="CX13" s="51"/>
      <c r="CY13" s="51"/>
      <c r="CZ13" s="51"/>
      <c r="DA13" s="51"/>
      <c r="DB13" s="51"/>
      <c r="DC13" s="51"/>
    </row>
    <row r="14" spans="1:107" ht="15.75" customHeight="1">
      <c r="A14" s="16"/>
      <c r="B14" s="79"/>
      <c r="C14" s="80"/>
      <c r="D14" s="81"/>
      <c r="E14" s="81"/>
      <c r="F14" s="81"/>
      <c r="G14" s="81"/>
      <c r="H14" s="82"/>
      <c r="I14" s="69"/>
      <c r="J14" s="83"/>
      <c r="K14" s="80"/>
      <c r="L14" s="81"/>
      <c r="M14" s="81"/>
      <c r="N14" s="81"/>
      <c r="O14" s="81"/>
      <c r="P14" s="84"/>
      <c r="Q14" s="69"/>
      <c r="R14" s="85"/>
      <c r="S14" s="80"/>
      <c r="T14" s="81"/>
      <c r="U14" s="81"/>
      <c r="V14" s="81"/>
      <c r="W14" s="81"/>
      <c r="X14" s="86"/>
      <c r="Y14" s="70"/>
      <c r="Z14" s="87"/>
      <c r="AA14" s="80"/>
      <c r="AB14" s="81"/>
      <c r="AC14" s="81"/>
      <c r="AD14" s="81"/>
      <c r="AE14" s="81"/>
      <c r="AF14" s="88"/>
      <c r="AG14" s="25"/>
      <c r="AH14" s="54"/>
      <c r="AI14" s="109"/>
      <c r="AJ14" s="109"/>
      <c r="AK14" s="109"/>
      <c r="AL14" s="109"/>
      <c r="AM14" s="109"/>
      <c r="AN14" s="109"/>
      <c r="AO14" s="109"/>
      <c r="AP14" s="109"/>
      <c r="AQ14" s="109"/>
      <c r="AR14" s="109"/>
      <c r="AS14" s="109"/>
      <c r="AT14" s="109"/>
      <c r="AU14" s="109"/>
      <c r="AV14" s="109"/>
      <c r="AW14" s="109"/>
      <c r="AX14" s="109"/>
      <c r="AY14" s="109"/>
      <c r="AZ14" s="109"/>
      <c r="BA14" s="109"/>
      <c r="BB14" s="109"/>
      <c r="BC14" s="109"/>
      <c r="BD14" s="109"/>
      <c r="BE14" s="109"/>
      <c r="BF14" s="109"/>
      <c r="BG14" s="109"/>
      <c r="BH14" s="109"/>
      <c r="BI14" s="109"/>
      <c r="BJ14" s="109"/>
      <c r="BK14" s="109"/>
      <c r="BL14" s="109"/>
      <c r="BM14" s="109"/>
      <c r="BN14" s="109"/>
      <c r="BO14" s="109"/>
      <c r="BP14" s="109"/>
      <c r="BQ14" s="51"/>
      <c r="BR14" s="51"/>
      <c r="BS14" s="51"/>
      <c r="BT14" s="51"/>
      <c r="BU14" s="51"/>
      <c r="BV14" s="51"/>
      <c r="BW14" s="51"/>
      <c r="BX14" s="51"/>
      <c r="BY14" s="51"/>
      <c r="BZ14" s="51"/>
      <c r="CA14" s="51"/>
      <c r="CB14" s="51"/>
      <c r="CC14" s="51"/>
      <c r="CD14" s="51"/>
      <c r="CE14" s="51"/>
      <c r="CF14" s="51"/>
      <c r="CG14" s="51"/>
      <c r="CH14" s="51"/>
      <c r="CI14" s="51"/>
      <c r="CJ14" s="51"/>
      <c r="CK14" s="51"/>
      <c r="CL14" s="51"/>
      <c r="CM14" s="51"/>
      <c r="CN14" s="51"/>
      <c r="CO14" s="51"/>
      <c r="CP14" s="51"/>
      <c r="CQ14" s="51"/>
      <c r="CR14" s="51"/>
      <c r="CS14" s="51"/>
      <c r="CT14" s="51"/>
      <c r="CU14" s="51"/>
      <c r="CV14" s="51"/>
      <c r="CW14" s="51"/>
      <c r="CX14" s="51"/>
      <c r="CY14" s="51"/>
      <c r="CZ14" s="51"/>
      <c r="DA14" s="51"/>
      <c r="DB14" s="51"/>
      <c r="DC14" s="51"/>
    </row>
    <row r="15" spans="1:107" ht="15.75" customHeight="1">
      <c r="A15" s="13"/>
      <c r="B15" s="89"/>
      <c r="C15" s="80"/>
      <c r="D15" s="81"/>
      <c r="E15" s="81"/>
      <c r="F15" s="81"/>
      <c r="G15" s="81"/>
      <c r="H15" s="82"/>
      <c r="I15" s="69"/>
      <c r="J15" s="90"/>
      <c r="K15" s="80"/>
      <c r="L15" s="81"/>
      <c r="M15" s="81"/>
      <c r="N15" s="81"/>
      <c r="O15" s="81"/>
      <c r="P15" s="84"/>
      <c r="Q15" s="69"/>
      <c r="R15" s="91"/>
      <c r="S15" s="80"/>
      <c r="T15" s="81"/>
      <c r="U15" s="81"/>
      <c r="V15" s="81"/>
      <c r="W15" s="81"/>
      <c r="X15" s="86"/>
      <c r="Y15" s="70"/>
      <c r="Z15" s="92"/>
      <c r="AA15" s="80"/>
      <c r="AB15" s="81"/>
      <c r="AC15" s="81"/>
      <c r="AD15" s="81"/>
      <c r="AE15" s="81"/>
      <c r="AF15" s="88"/>
      <c r="AG15" s="25"/>
      <c r="AH15" s="54"/>
      <c r="AI15" s="109"/>
      <c r="AJ15" s="109"/>
      <c r="AK15" s="109"/>
      <c r="AL15" s="109"/>
      <c r="AM15" s="109"/>
      <c r="AN15" s="109"/>
      <c r="AO15" s="109"/>
      <c r="AP15" s="109"/>
      <c r="AQ15" s="109"/>
      <c r="AR15" s="109"/>
      <c r="AS15" s="109"/>
      <c r="AT15" s="109"/>
      <c r="AU15" s="109"/>
      <c r="AV15" s="109"/>
      <c r="AW15" s="109"/>
      <c r="AX15" s="109"/>
      <c r="AY15" s="109"/>
      <c r="AZ15" s="109"/>
      <c r="BA15" s="109"/>
      <c r="BB15" s="109"/>
      <c r="BC15" s="109"/>
      <c r="BD15" s="109"/>
      <c r="BE15" s="109"/>
      <c r="BF15" s="109"/>
      <c r="BG15" s="109"/>
      <c r="BH15" s="109"/>
      <c r="BI15" s="109"/>
      <c r="BJ15" s="109"/>
      <c r="BK15" s="109"/>
      <c r="BL15" s="109"/>
      <c r="BM15" s="109"/>
      <c r="BN15" s="109"/>
      <c r="BO15" s="109"/>
      <c r="BP15" s="109"/>
      <c r="BQ15" s="51"/>
      <c r="BR15" s="51"/>
      <c r="BS15" s="51"/>
      <c r="BT15" s="51"/>
      <c r="BU15" s="51"/>
      <c r="BV15" s="51"/>
      <c r="BW15" s="51"/>
      <c r="BX15" s="51"/>
      <c r="BY15" s="51"/>
      <c r="BZ15" s="51"/>
      <c r="CA15" s="51"/>
      <c r="CB15" s="51"/>
      <c r="CC15" s="51"/>
      <c r="CD15" s="51"/>
      <c r="CE15" s="51"/>
      <c r="CF15" s="51"/>
      <c r="CG15" s="51"/>
      <c r="CH15" s="51"/>
      <c r="CI15" s="51"/>
      <c r="CJ15" s="51"/>
      <c r="CK15" s="51"/>
      <c r="CL15" s="51"/>
      <c r="CM15" s="51"/>
      <c r="CN15" s="51"/>
      <c r="CO15" s="51"/>
      <c r="CP15" s="51"/>
      <c r="CQ15" s="51"/>
      <c r="CR15" s="51"/>
      <c r="CS15" s="51"/>
      <c r="CT15" s="51"/>
      <c r="CU15" s="51"/>
      <c r="CV15" s="51"/>
      <c r="CW15" s="51"/>
      <c r="CX15" s="51"/>
      <c r="CY15" s="51"/>
      <c r="CZ15" s="51"/>
      <c r="DA15" s="51"/>
      <c r="DB15" s="51"/>
      <c r="DC15" s="51"/>
    </row>
    <row r="16" spans="1:107" ht="15.75" customHeight="1">
      <c r="A16" s="13"/>
      <c r="B16" s="89"/>
      <c r="C16" s="80"/>
      <c r="D16" s="81"/>
      <c r="E16" s="81"/>
      <c r="F16" s="81"/>
      <c r="G16" s="81"/>
      <c r="H16" s="82"/>
      <c r="I16" s="69"/>
      <c r="J16" s="90"/>
      <c r="K16" s="80"/>
      <c r="L16" s="81"/>
      <c r="M16" s="81"/>
      <c r="N16" s="81"/>
      <c r="O16" s="81"/>
      <c r="P16" s="84"/>
      <c r="Q16" s="69"/>
      <c r="R16" s="91"/>
      <c r="S16" s="80"/>
      <c r="T16" s="81"/>
      <c r="U16" s="81"/>
      <c r="V16" s="81"/>
      <c r="W16" s="81"/>
      <c r="X16" s="86"/>
      <c r="Y16" s="70"/>
      <c r="Z16" s="92"/>
      <c r="AA16" s="80"/>
      <c r="AB16" s="81"/>
      <c r="AC16" s="81"/>
      <c r="AD16" s="81"/>
      <c r="AE16" s="81"/>
      <c r="AF16" s="88"/>
      <c r="AG16" s="25"/>
      <c r="AH16" s="54"/>
      <c r="AI16" s="109"/>
      <c r="AJ16" s="109"/>
      <c r="AK16" s="109"/>
      <c r="AL16" s="109"/>
      <c r="AM16" s="109"/>
      <c r="AN16" s="109"/>
      <c r="AO16" s="109"/>
      <c r="AP16" s="109"/>
      <c r="AQ16" s="109"/>
      <c r="AR16" s="109"/>
      <c r="AS16" s="109"/>
      <c r="AT16" s="109"/>
      <c r="AU16" s="109"/>
      <c r="AV16" s="109"/>
      <c r="AW16" s="109"/>
      <c r="AX16" s="109"/>
      <c r="AY16" s="109"/>
      <c r="AZ16" s="109"/>
      <c r="BA16" s="109"/>
      <c r="BB16" s="109"/>
      <c r="BC16" s="109"/>
      <c r="BD16" s="109"/>
      <c r="BE16" s="109"/>
      <c r="BF16" s="109"/>
      <c r="BG16" s="109"/>
      <c r="BH16" s="109"/>
      <c r="BI16" s="109"/>
      <c r="BJ16" s="109"/>
      <c r="BK16" s="109"/>
      <c r="BL16" s="109"/>
      <c r="BM16" s="109"/>
      <c r="BN16" s="109"/>
      <c r="BO16" s="109"/>
      <c r="BP16" s="109"/>
      <c r="BQ16" s="51"/>
      <c r="BR16" s="51"/>
      <c r="BS16" s="51"/>
      <c r="BT16" s="51"/>
      <c r="BU16" s="51"/>
      <c r="BV16" s="51"/>
      <c r="BW16" s="51"/>
      <c r="BX16" s="51"/>
      <c r="BY16" s="51"/>
      <c r="BZ16" s="51"/>
      <c r="CA16" s="51"/>
      <c r="CB16" s="51"/>
      <c r="CC16" s="51"/>
      <c r="CD16" s="51"/>
      <c r="CE16" s="51"/>
      <c r="CF16" s="51"/>
      <c r="CG16" s="51"/>
      <c r="CH16" s="51"/>
      <c r="CI16" s="51"/>
      <c r="CJ16" s="51"/>
      <c r="CK16" s="51"/>
      <c r="CL16" s="51"/>
      <c r="CM16" s="51"/>
      <c r="CN16" s="51"/>
      <c r="CO16" s="51"/>
      <c r="CP16" s="51"/>
      <c r="CQ16" s="51"/>
      <c r="CR16" s="51"/>
      <c r="CS16" s="51"/>
      <c r="CT16" s="51"/>
      <c r="CU16" s="51"/>
      <c r="CV16" s="51"/>
      <c r="CW16" s="51"/>
      <c r="CX16" s="51"/>
      <c r="CY16" s="51"/>
      <c r="CZ16" s="51"/>
      <c r="DA16" s="51"/>
      <c r="DB16" s="51"/>
      <c r="DC16" s="51"/>
    </row>
    <row r="17" spans="1:107" ht="15.75" customHeight="1">
      <c r="A17" s="13"/>
      <c r="B17" s="89"/>
      <c r="C17" s="80"/>
      <c r="D17" s="81"/>
      <c r="E17" s="81"/>
      <c r="F17" s="81"/>
      <c r="G17" s="81"/>
      <c r="H17" s="82"/>
      <c r="I17" s="69"/>
      <c r="J17" s="90"/>
      <c r="K17" s="80"/>
      <c r="L17" s="81"/>
      <c r="M17" s="81"/>
      <c r="N17" s="81"/>
      <c r="O17" s="81"/>
      <c r="P17" s="84"/>
      <c r="Q17" s="69"/>
      <c r="R17" s="91"/>
      <c r="S17" s="80"/>
      <c r="T17" s="81"/>
      <c r="U17" s="81"/>
      <c r="V17" s="81"/>
      <c r="W17" s="81"/>
      <c r="X17" s="86"/>
      <c r="Y17" s="70"/>
      <c r="Z17" s="92"/>
      <c r="AA17" s="80"/>
      <c r="AB17" s="81"/>
      <c r="AC17" s="81"/>
      <c r="AD17" s="81"/>
      <c r="AE17" s="81"/>
      <c r="AF17" s="88"/>
      <c r="AG17" s="25"/>
      <c r="AH17" s="51"/>
      <c r="AI17" s="109"/>
      <c r="AJ17" s="109"/>
      <c r="AK17" s="109"/>
      <c r="AL17" s="109"/>
      <c r="AM17" s="109"/>
      <c r="AN17" s="109"/>
      <c r="AO17" s="109"/>
      <c r="AP17" s="109"/>
      <c r="AQ17" s="109"/>
      <c r="AR17" s="109"/>
      <c r="AS17" s="109"/>
      <c r="AT17" s="109"/>
      <c r="AU17" s="109"/>
      <c r="AV17" s="109"/>
      <c r="AW17" s="109"/>
      <c r="AX17" s="109"/>
      <c r="AY17" s="109"/>
      <c r="AZ17" s="109"/>
      <c r="BA17" s="109"/>
      <c r="BB17" s="109"/>
      <c r="BC17" s="109"/>
      <c r="BD17" s="109"/>
      <c r="BE17" s="109"/>
      <c r="BF17" s="109"/>
      <c r="BG17" s="109"/>
      <c r="BH17" s="109"/>
      <c r="BI17" s="109"/>
      <c r="BJ17" s="109"/>
      <c r="BK17" s="109"/>
      <c r="BL17" s="109"/>
      <c r="BM17" s="109"/>
      <c r="BN17" s="109"/>
      <c r="BO17" s="109"/>
      <c r="BP17" s="109"/>
      <c r="BQ17" s="51"/>
      <c r="BR17" s="51"/>
      <c r="BS17" s="51"/>
      <c r="BT17" s="51"/>
      <c r="BU17" s="51"/>
      <c r="BV17" s="51"/>
      <c r="BW17" s="51"/>
      <c r="BX17" s="51"/>
      <c r="BY17" s="51"/>
      <c r="BZ17" s="51"/>
      <c r="CA17" s="51"/>
      <c r="CB17" s="51"/>
      <c r="CC17" s="51"/>
      <c r="CD17" s="51"/>
      <c r="CE17" s="51"/>
      <c r="CF17" s="51"/>
      <c r="CG17" s="51"/>
      <c r="CH17" s="51"/>
      <c r="CI17" s="51"/>
      <c r="CJ17" s="51"/>
      <c r="CK17" s="51"/>
      <c r="CL17" s="51"/>
      <c r="CM17" s="51"/>
      <c r="CN17" s="51"/>
      <c r="CO17" s="51"/>
      <c r="CP17" s="51"/>
      <c r="CQ17" s="51"/>
      <c r="CR17" s="51"/>
      <c r="CS17" s="51"/>
      <c r="CT17" s="51"/>
      <c r="CU17" s="51"/>
      <c r="CV17" s="51"/>
      <c r="CW17" s="51"/>
      <c r="CX17" s="51"/>
      <c r="CY17" s="51"/>
      <c r="CZ17" s="51"/>
      <c r="DA17" s="51"/>
      <c r="DB17" s="51"/>
      <c r="DC17" s="51"/>
    </row>
    <row r="18" spans="1:107" ht="15.75" customHeight="1">
      <c r="A18" s="13"/>
      <c r="B18" s="89"/>
      <c r="C18" s="80"/>
      <c r="D18" s="81"/>
      <c r="E18" s="81"/>
      <c r="F18" s="81"/>
      <c r="G18" s="81"/>
      <c r="H18" s="82"/>
      <c r="I18" s="69"/>
      <c r="J18" s="90"/>
      <c r="K18" s="80"/>
      <c r="L18" s="81"/>
      <c r="M18" s="81"/>
      <c r="N18" s="81"/>
      <c r="O18" s="81"/>
      <c r="P18" s="84"/>
      <c r="Q18" s="69"/>
      <c r="R18" s="91"/>
      <c r="S18" s="80"/>
      <c r="T18" s="81"/>
      <c r="U18" s="81"/>
      <c r="V18" s="81"/>
      <c r="W18" s="81"/>
      <c r="X18" s="86"/>
      <c r="Y18" s="70"/>
      <c r="Z18" s="92"/>
      <c r="AA18" s="80"/>
      <c r="AB18" s="81"/>
      <c r="AC18" s="81"/>
      <c r="AD18" s="81"/>
      <c r="AE18" s="81"/>
      <c r="AF18" s="88"/>
      <c r="AG18" s="25"/>
      <c r="AH18" s="51"/>
      <c r="AI18" s="109"/>
      <c r="AJ18" s="109"/>
      <c r="AK18" s="109"/>
      <c r="AL18" s="109"/>
      <c r="AM18" s="109"/>
      <c r="AN18" s="109"/>
      <c r="AO18" s="109"/>
      <c r="AP18" s="109"/>
      <c r="AQ18" s="109"/>
      <c r="AR18" s="109"/>
      <c r="AS18" s="109"/>
      <c r="AT18" s="109"/>
      <c r="AU18" s="109"/>
      <c r="AV18" s="109"/>
      <c r="AW18" s="109"/>
      <c r="AX18" s="109"/>
      <c r="AY18" s="109"/>
      <c r="AZ18" s="109"/>
      <c r="BA18" s="109"/>
      <c r="BB18" s="109"/>
      <c r="BC18" s="109"/>
      <c r="BD18" s="109"/>
      <c r="BE18" s="109"/>
      <c r="BF18" s="109"/>
      <c r="BG18" s="109"/>
      <c r="BH18" s="109"/>
      <c r="BI18" s="109"/>
      <c r="BJ18" s="109"/>
      <c r="BK18" s="109"/>
      <c r="BL18" s="109"/>
      <c r="BM18" s="109"/>
      <c r="BN18" s="109"/>
      <c r="BO18" s="109"/>
      <c r="BP18" s="109"/>
      <c r="BQ18" s="51"/>
      <c r="BR18" s="51"/>
      <c r="BS18" s="51"/>
      <c r="BT18" s="51"/>
      <c r="BU18" s="51"/>
      <c r="BV18" s="51"/>
      <c r="BW18" s="51"/>
      <c r="BX18" s="51"/>
      <c r="BY18" s="51"/>
      <c r="BZ18" s="51"/>
      <c r="CA18" s="51"/>
      <c r="CB18" s="51"/>
      <c r="CC18" s="51"/>
      <c r="CD18" s="51"/>
      <c r="CE18" s="51"/>
      <c r="CF18" s="51"/>
      <c r="CG18" s="51"/>
      <c r="CH18" s="51"/>
      <c r="CI18" s="51"/>
      <c r="CJ18" s="51"/>
      <c r="CK18" s="51"/>
      <c r="CL18" s="51"/>
      <c r="CM18" s="51"/>
      <c r="CN18" s="51"/>
      <c r="CO18" s="51"/>
      <c r="CP18" s="51"/>
      <c r="CQ18" s="51"/>
      <c r="CR18" s="51"/>
      <c r="CS18" s="51"/>
      <c r="CT18" s="51"/>
      <c r="CU18" s="51"/>
      <c r="CV18" s="51"/>
      <c r="CW18" s="51"/>
      <c r="CX18" s="51"/>
      <c r="CY18" s="51"/>
      <c r="CZ18" s="51"/>
      <c r="DA18" s="51"/>
      <c r="DB18" s="51"/>
      <c r="DC18" s="51"/>
    </row>
    <row r="19" spans="1:107" ht="15.75" customHeight="1">
      <c r="A19" s="13"/>
      <c r="B19" s="89"/>
      <c r="C19" s="80"/>
      <c r="D19" s="81"/>
      <c r="E19" s="81"/>
      <c r="F19" s="81"/>
      <c r="G19" s="81"/>
      <c r="H19" s="82"/>
      <c r="I19" s="69"/>
      <c r="J19" s="90"/>
      <c r="K19" s="80"/>
      <c r="L19" s="81"/>
      <c r="M19" s="81"/>
      <c r="N19" s="81"/>
      <c r="O19" s="81"/>
      <c r="P19" s="84"/>
      <c r="Q19" s="69"/>
      <c r="R19" s="91"/>
      <c r="S19" s="80"/>
      <c r="T19" s="81"/>
      <c r="U19" s="81"/>
      <c r="V19" s="81"/>
      <c r="W19" s="81"/>
      <c r="X19" s="86"/>
      <c r="Y19" s="70"/>
      <c r="Z19" s="92"/>
      <c r="AA19" s="80"/>
      <c r="AB19" s="81"/>
      <c r="AC19" s="81"/>
      <c r="AD19" s="81"/>
      <c r="AE19" s="81"/>
      <c r="AF19" s="88"/>
      <c r="AG19" s="25"/>
      <c r="AH19" s="51"/>
      <c r="AI19" s="109"/>
      <c r="AJ19" s="109"/>
      <c r="AK19" s="109"/>
      <c r="AL19" s="109"/>
      <c r="AM19" s="109"/>
      <c r="AN19" s="109"/>
      <c r="AO19" s="109"/>
      <c r="AP19" s="109"/>
      <c r="AQ19" s="109"/>
      <c r="AR19" s="109"/>
      <c r="AS19" s="109"/>
      <c r="AT19" s="109"/>
      <c r="AU19" s="109"/>
      <c r="AV19" s="109"/>
      <c r="AW19" s="109"/>
      <c r="AX19" s="109"/>
      <c r="AY19" s="109"/>
      <c r="AZ19" s="109"/>
      <c r="BA19" s="109"/>
      <c r="BB19" s="109"/>
      <c r="BC19" s="109"/>
      <c r="BD19" s="109"/>
      <c r="BE19" s="109"/>
      <c r="BF19" s="109"/>
      <c r="BG19" s="109"/>
      <c r="BH19" s="109"/>
      <c r="BI19" s="109"/>
      <c r="BJ19" s="109"/>
      <c r="BK19" s="109"/>
      <c r="BL19" s="109"/>
      <c r="BM19" s="109"/>
      <c r="BN19" s="109"/>
      <c r="BO19" s="109"/>
      <c r="BP19" s="109"/>
      <c r="BQ19" s="51"/>
      <c r="BR19" s="51"/>
      <c r="BS19" s="51"/>
      <c r="BT19" s="51"/>
      <c r="BU19" s="51"/>
      <c r="BV19" s="51"/>
      <c r="BW19" s="51"/>
      <c r="BX19" s="51"/>
      <c r="BY19" s="51"/>
      <c r="BZ19" s="51"/>
      <c r="CA19" s="51"/>
      <c r="CB19" s="51"/>
      <c r="CC19" s="51"/>
      <c r="CD19" s="51"/>
      <c r="CE19" s="51"/>
      <c r="CF19" s="51"/>
      <c r="CG19" s="51"/>
      <c r="CH19" s="51"/>
      <c r="CI19" s="51"/>
      <c r="CJ19" s="51"/>
      <c r="CK19" s="51"/>
      <c r="CL19" s="51"/>
      <c r="CM19" s="51"/>
      <c r="CN19" s="51"/>
      <c r="CO19" s="51"/>
      <c r="CP19" s="51"/>
      <c r="CQ19" s="51"/>
      <c r="CR19" s="51"/>
      <c r="CS19" s="51"/>
      <c r="CT19" s="51"/>
      <c r="CU19" s="51"/>
      <c r="CV19" s="51"/>
      <c r="CW19" s="51"/>
      <c r="CX19" s="51"/>
      <c r="CY19" s="51"/>
      <c r="CZ19" s="51"/>
      <c r="DA19" s="51"/>
      <c r="DB19" s="51"/>
      <c r="DC19" s="51"/>
    </row>
    <row r="20" spans="1:107" ht="15.75" customHeight="1">
      <c r="A20" s="13"/>
      <c r="B20" s="89"/>
      <c r="C20" s="80"/>
      <c r="D20" s="81"/>
      <c r="E20" s="81"/>
      <c r="F20" s="81"/>
      <c r="G20" s="81"/>
      <c r="H20" s="82"/>
      <c r="I20" s="69"/>
      <c r="J20" s="90"/>
      <c r="K20" s="80"/>
      <c r="L20" s="81"/>
      <c r="M20" s="81"/>
      <c r="N20" s="81"/>
      <c r="O20" s="81"/>
      <c r="P20" s="84"/>
      <c r="Q20" s="69"/>
      <c r="R20" s="91"/>
      <c r="S20" s="80"/>
      <c r="T20" s="81"/>
      <c r="U20" s="81"/>
      <c r="V20" s="81"/>
      <c r="W20" s="81"/>
      <c r="X20" s="86"/>
      <c r="Y20" s="70"/>
      <c r="Z20" s="92"/>
      <c r="AA20" s="80"/>
      <c r="AB20" s="81"/>
      <c r="AC20" s="81"/>
      <c r="AD20" s="81"/>
      <c r="AE20" s="81"/>
      <c r="AF20" s="88"/>
      <c r="AG20" s="25"/>
      <c r="AH20" s="51"/>
      <c r="AI20" s="109"/>
      <c r="AJ20" s="109"/>
      <c r="AK20" s="109"/>
      <c r="AL20" s="109"/>
      <c r="AM20" s="109"/>
      <c r="AN20" s="109"/>
      <c r="AO20" s="109"/>
      <c r="AP20" s="109"/>
      <c r="AQ20" s="109"/>
      <c r="AR20" s="109"/>
      <c r="AS20" s="109"/>
      <c r="AT20" s="109"/>
      <c r="AU20" s="109"/>
      <c r="AV20" s="109"/>
      <c r="AW20" s="109"/>
      <c r="AX20" s="109"/>
      <c r="AY20" s="109"/>
      <c r="AZ20" s="109"/>
      <c r="BA20" s="109"/>
      <c r="BB20" s="109"/>
      <c r="BC20" s="109"/>
      <c r="BD20" s="109"/>
      <c r="BE20" s="109"/>
      <c r="BF20" s="109"/>
      <c r="BG20" s="109"/>
      <c r="BH20" s="109"/>
      <c r="BI20" s="109"/>
      <c r="BJ20" s="109"/>
      <c r="BK20" s="109"/>
      <c r="BL20" s="109"/>
      <c r="BM20" s="109"/>
      <c r="BN20" s="109"/>
      <c r="BO20" s="109"/>
      <c r="BP20" s="109"/>
      <c r="BQ20" s="51"/>
      <c r="BR20" s="51"/>
      <c r="BS20" s="51"/>
      <c r="BT20" s="51"/>
      <c r="BU20" s="51"/>
      <c r="BV20" s="51"/>
      <c r="BW20" s="51"/>
      <c r="BX20" s="51"/>
      <c r="BY20" s="51"/>
      <c r="BZ20" s="51"/>
      <c r="CA20" s="51"/>
      <c r="CB20" s="51"/>
      <c r="CC20" s="51"/>
      <c r="CD20" s="51"/>
      <c r="CE20" s="51"/>
      <c r="CF20" s="51"/>
      <c r="CG20" s="51"/>
      <c r="CH20" s="51"/>
      <c r="CI20" s="51"/>
      <c r="CJ20" s="51"/>
      <c r="CK20" s="51"/>
      <c r="CL20" s="51"/>
      <c r="CM20" s="51"/>
      <c r="CN20" s="51"/>
      <c r="CO20" s="51"/>
      <c r="CP20" s="51"/>
      <c r="CQ20" s="51"/>
      <c r="CR20" s="51"/>
      <c r="CS20" s="51"/>
      <c r="CT20" s="51"/>
      <c r="CU20" s="51"/>
      <c r="CV20" s="51"/>
      <c r="CW20" s="51"/>
      <c r="CX20" s="51"/>
      <c r="CY20" s="51"/>
      <c r="CZ20" s="51"/>
      <c r="DA20" s="51"/>
      <c r="DB20" s="51"/>
      <c r="DC20" s="51"/>
    </row>
    <row r="21" spans="1:107" ht="15.75" customHeight="1">
      <c r="A21" s="13"/>
      <c r="B21" s="89"/>
      <c r="C21" s="80"/>
      <c r="D21" s="81"/>
      <c r="E21" s="81"/>
      <c r="F21" s="81"/>
      <c r="G21" s="81"/>
      <c r="H21" s="82"/>
      <c r="I21" s="69"/>
      <c r="J21" s="90"/>
      <c r="K21" s="80"/>
      <c r="L21" s="81"/>
      <c r="M21" s="81"/>
      <c r="N21" s="81"/>
      <c r="O21" s="81"/>
      <c r="P21" s="84"/>
      <c r="Q21" s="69"/>
      <c r="R21" s="91"/>
      <c r="S21" s="80"/>
      <c r="T21" s="81"/>
      <c r="U21" s="81"/>
      <c r="V21" s="81"/>
      <c r="W21" s="81"/>
      <c r="X21" s="86"/>
      <c r="Y21" s="70"/>
      <c r="Z21" s="92"/>
      <c r="AA21" s="80"/>
      <c r="AB21" s="81"/>
      <c r="AC21" s="81"/>
      <c r="AD21" s="81"/>
      <c r="AE21" s="81"/>
      <c r="AF21" s="88"/>
      <c r="AG21" s="25"/>
      <c r="AH21" s="51"/>
      <c r="AI21" s="109"/>
      <c r="AJ21" s="109"/>
      <c r="AK21" s="109"/>
      <c r="AL21" s="109"/>
      <c r="AM21" s="109"/>
      <c r="AN21" s="109"/>
      <c r="AO21" s="109"/>
      <c r="AP21" s="109"/>
      <c r="AQ21" s="109"/>
      <c r="AR21" s="109"/>
      <c r="AS21" s="109"/>
      <c r="AT21" s="109"/>
      <c r="AU21" s="109"/>
      <c r="AV21" s="109"/>
      <c r="AW21" s="109"/>
      <c r="AX21" s="109"/>
      <c r="AY21" s="109"/>
      <c r="AZ21" s="109"/>
      <c r="BA21" s="109"/>
      <c r="BB21" s="109"/>
      <c r="BC21" s="109"/>
      <c r="BD21" s="109"/>
      <c r="BE21" s="109"/>
      <c r="BF21" s="109"/>
      <c r="BG21" s="109"/>
      <c r="BH21" s="109"/>
      <c r="BI21" s="109"/>
      <c r="BJ21" s="109"/>
      <c r="BK21" s="109"/>
      <c r="BL21" s="109"/>
      <c r="BM21" s="109"/>
      <c r="BN21" s="109"/>
      <c r="BO21" s="109"/>
      <c r="BP21" s="109"/>
      <c r="BQ21" s="51"/>
      <c r="BR21" s="51"/>
      <c r="BS21" s="51"/>
      <c r="BT21" s="51"/>
      <c r="BU21" s="51"/>
      <c r="BV21" s="51"/>
      <c r="BW21" s="51"/>
      <c r="BX21" s="51"/>
      <c r="BY21" s="51"/>
      <c r="BZ21" s="51"/>
      <c r="CA21" s="51"/>
      <c r="CB21" s="51"/>
      <c r="CC21" s="51"/>
      <c r="CD21" s="51"/>
      <c r="CE21" s="51"/>
      <c r="CF21" s="51"/>
      <c r="CG21" s="51"/>
      <c r="CH21" s="51"/>
      <c r="CI21" s="51"/>
      <c r="CJ21" s="51"/>
      <c r="CK21" s="51"/>
      <c r="CL21" s="51"/>
      <c r="CM21" s="51"/>
      <c r="CN21" s="51"/>
      <c r="CO21" s="51"/>
      <c r="CP21" s="51"/>
      <c r="CQ21" s="51"/>
      <c r="CR21" s="51"/>
      <c r="CS21" s="51"/>
      <c r="CT21" s="51"/>
      <c r="CU21" s="51"/>
      <c r="CV21" s="51"/>
      <c r="CW21" s="51"/>
      <c r="CX21" s="51"/>
      <c r="CY21" s="51"/>
      <c r="CZ21" s="51"/>
      <c r="DA21" s="51"/>
      <c r="DB21" s="51"/>
      <c r="DC21" s="51"/>
    </row>
    <row r="22" spans="1:107" ht="15.75" customHeight="1">
      <c r="A22" s="13"/>
      <c r="B22" s="89"/>
      <c r="C22" s="80"/>
      <c r="D22" s="81"/>
      <c r="E22" s="81"/>
      <c r="F22" s="81"/>
      <c r="G22" s="81"/>
      <c r="H22" s="82"/>
      <c r="I22" s="69"/>
      <c r="J22" s="90"/>
      <c r="K22" s="80"/>
      <c r="L22" s="81"/>
      <c r="M22" s="81"/>
      <c r="N22" s="81"/>
      <c r="O22" s="81"/>
      <c r="P22" s="84"/>
      <c r="Q22" s="69"/>
      <c r="R22" s="91"/>
      <c r="S22" s="80"/>
      <c r="T22" s="81"/>
      <c r="U22" s="81"/>
      <c r="V22" s="81"/>
      <c r="W22" s="81"/>
      <c r="X22" s="86"/>
      <c r="Y22" s="70"/>
      <c r="Z22" s="92"/>
      <c r="AA22" s="80"/>
      <c r="AB22" s="81"/>
      <c r="AC22" s="81"/>
      <c r="AD22" s="81"/>
      <c r="AE22" s="81"/>
      <c r="AF22" s="88"/>
      <c r="AG22" s="25"/>
      <c r="AH22" s="51"/>
      <c r="AI22" s="109"/>
      <c r="AJ22" s="109"/>
      <c r="AK22" s="109"/>
      <c r="AL22" s="109"/>
      <c r="AM22" s="109"/>
      <c r="AN22" s="109"/>
      <c r="AO22" s="109"/>
      <c r="AP22" s="109"/>
      <c r="AQ22" s="109"/>
      <c r="AR22" s="109"/>
      <c r="AS22" s="109"/>
      <c r="AT22" s="109"/>
      <c r="AU22" s="109"/>
      <c r="AV22" s="109"/>
      <c r="AW22" s="109"/>
      <c r="AX22" s="109"/>
      <c r="AY22" s="109"/>
      <c r="AZ22" s="109"/>
      <c r="BA22" s="109"/>
      <c r="BB22" s="109"/>
      <c r="BC22" s="109"/>
      <c r="BD22" s="109"/>
      <c r="BE22" s="109"/>
      <c r="BF22" s="109"/>
      <c r="BG22" s="109"/>
      <c r="BH22" s="109"/>
      <c r="BI22" s="109"/>
      <c r="BJ22" s="109"/>
      <c r="BK22" s="109"/>
      <c r="BL22" s="109"/>
      <c r="BM22" s="109"/>
      <c r="BN22" s="109"/>
      <c r="BO22" s="109"/>
      <c r="BP22" s="109"/>
      <c r="BQ22" s="51"/>
      <c r="BR22" s="51"/>
      <c r="BS22" s="51"/>
      <c r="BT22" s="51"/>
      <c r="BU22" s="51"/>
      <c r="BV22" s="51"/>
      <c r="BW22" s="51"/>
      <c r="BX22" s="51"/>
      <c r="BY22" s="51"/>
      <c r="BZ22" s="51"/>
      <c r="CA22" s="51"/>
      <c r="CB22" s="51"/>
      <c r="CC22" s="51"/>
      <c r="CD22" s="51"/>
      <c r="CE22" s="51"/>
      <c r="CF22" s="51"/>
      <c r="CG22" s="51"/>
      <c r="CH22" s="51"/>
      <c r="CI22" s="51"/>
      <c r="CJ22" s="51"/>
      <c r="CK22" s="51"/>
      <c r="CL22" s="51"/>
      <c r="CM22" s="51"/>
      <c r="CN22" s="51"/>
      <c r="CO22" s="51"/>
      <c r="CP22" s="51"/>
      <c r="CQ22" s="51"/>
      <c r="CR22" s="51"/>
      <c r="CS22" s="51"/>
      <c r="CT22" s="51"/>
      <c r="CU22" s="51"/>
      <c r="CV22" s="51"/>
      <c r="CW22" s="51"/>
      <c r="CX22" s="51"/>
      <c r="CY22" s="51"/>
      <c r="CZ22" s="51"/>
      <c r="DA22" s="51"/>
      <c r="DB22" s="51"/>
      <c r="DC22" s="51"/>
    </row>
    <row r="23" spans="1:107" ht="15.75" customHeight="1">
      <c r="A23" s="13"/>
      <c r="B23" s="89"/>
      <c r="C23" s="80"/>
      <c r="D23" s="81"/>
      <c r="E23" s="81"/>
      <c r="F23" s="81"/>
      <c r="G23" s="81"/>
      <c r="H23" s="82"/>
      <c r="I23" s="69"/>
      <c r="J23" s="90"/>
      <c r="K23" s="80"/>
      <c r="L23" s="81"/>
      <c r="M23" s="81"/>
      <c r="N23" s="81"/>
      <c r="O23" s="81"/>
      <c r="P23" s="84"/>
      <c r="Q23" s="69"/>
      <c r="R23" s="91"/>
      <c r="S23" s="80"/>
      <c r="T23" s="81"/>
      <c r="U23" s="81"/>
      <c r="V23" s="81"/>
      <c r="W23" s="81"/>
      <c r="X23" s="86"/>
      <c r="Y23" s="70"/>
      <c r="Z23" s="92"/>
      <c r="AA23" s="80"/>
      <c r="AB23" s="81"/>
      <c r="AC23" s="81"/>
      <c r="AD23" s="81"/>
      <c r="AE23" s="81"/>
      <c r="AF23" s="88"/>
      <c r="AG23" s="25"/>
      <c r="AH23" s="51"/>
      <c r="AI23" s="109"/>
      <c r="AJ23" s="109"/>
      <c r="AK23" s="109"/>
      <c r="AL23" s="109"/>
      <c r="AM23" s="109"/>
      <c r="AN23" s="109"/>
      <c r="AO23" s="109"/>
      <c r="AP23" s="109"/>
      <c r="AQ23" s="109"/>
      <c r="AR23" s="109"/>
      <c r="AS23" s="109"/>
      <c r="AT23" s="109"/>
      <c r="AU23" s="109"/>
      <c r="AV23" s="109"/>
      <c r="AW23" s="109"/>
      <c r="AX23" s="109"/>
      <c r="AY23" s="109"/>
      <c r="AZ23" s="109"/>
      <c r="BA23" s="109"/>
      <c r="BB23" s="109"/>
      <c r="BC23" s="109"/>
      <c r="BD23" s="109"/>
      <c r="BE23" s="109"/>
      <c r="BF23" s="109"/>
      <c r="BG23" s="109"/>
      <c r="BH23" s="109"/>
      <c r="BI23" s="109"/>
      <c r="BJ23" s="109"/>
      <c r="BK23" s="109"/>
      <c r="BL23" s="109"/>
      <c r="BM23" s="109"/>
      <c r="BN23" s="109"/>
      <c r="BO23" s="109"/>
      <c r="BP23" s="109"/>
      <c r="BQ23" s="51"/>
      <c r="BR23" s="51"/>
      <c r="BS23" s="51"/>
      <c r="BT23" s="51"/>
      <c r="BU23" s="51"/>
      <c r="BV23" s="51"/>
      <c r="BW23" s="51"/>
      <c r="BX23" s="51"/>
      <c r="BY23" s="51"/>
      <c r="BZ23" s="51"/>
      <c r="CA23" s="51"/>
      <c r="CB23" s="51"/>
      <c r="CC23" s="51"/>
      <c r="CD23" s="51"/>
      <c r="CE23" s="51"/>
      <c r="CF23" s="51"/>
      <c r="CG23" s="51"/>
      <c r="CH23" s="51"/>
      <c r="CI23" s="51"/>
      <c r="CJ23" s="51"/>
      <c r="CK23" s="51"/>
      <c r="CL23" s="51"/>
      <c r="CM23" s="51"/>
      <c r="CN23" s="51"/>
      <c r="CO23" s="51"/>
      <c r="CP23" s="51"/>
      <c r="CQ23" s="51"/>
      <c r="CR23" s="51"/>
      <c r="CS23" s="51"/>
      <c r="CT23" s="51"/>
      <c r="CU23" s="51"/>
      <c r="CV23" s="51"/>
      <c r="CW23" s="51"/>
      <c r="CX23" s="51"/>
      <c r="CY23" s="51"/>
      <c r="CZ23" s="51"/>
      <c r="DA23" s="51"/>
      <c r="DB23" s="51"/>
      <c r="DC23" s="51"/>
    </row>
    <row r="24" spans="1:107" ht="15.75" customHeight="1">
      <c r="A24" s="13"/>
      <c r="B24" s="89"/>
      <c r="C24" s="80"/>
      <c r="D24" s="81"/>
      <c r="E24" s="81"/>
      <c r="F24" s="81"/>
      <c r="G24" s="81"/>
      <c r="H24" s="82"/>
      <c r="I24" s="69"/>
      <c r="J24" s="90"/>
      <c r="K24" s="80"/>
      <c r="L24" s="81"/>
      <c r="M24" s="81"/>
      <c r="N24" s="81"/>
      <c r="O24" s="81"/>
      <c r="P24" s="84"/>
      <c r="Q24" s="69"/>
      <c r="R24" s="91"/>
      <c r="S24" s="80"/>
      <c r="T24" s="81"/>
      <c r="U24" s="81"/>
      <c r="V24" s="81"/>
      <c r="W24" s="81"/>
      <c r="X24" s="86"/>
      <c r="Y24" s="70"/>
      <c r="Z24" s="92"/>
      <c r="AA24" s="80"/>
      <c r="AB24" s="81"/>
      <c r="AC24" s="81"/>
      <c r="AD24" s="81"/>
      <c r="AE24" s="81"/>
      <c r="AF24" s="88"/>
      <c r="AG24" s="25"/>
      <c r="AH24" s="51"/>
      <c r="AI24" s="109"/>
      <c r="AJ24" s="109"/>
      <c r="AK24" s="109"/>
      <c r="AL24" s="109"/>
      <c r="AM24" s="109"/>
      <c r="AN24" s="109"/>
      <c r="AO24" s="109"/>
      <c r="AP24" s="109"/>
      <c r="AQ24" s="109"/>
      <c r="AR24" s="109"/>
      <c r="AS24" s="109"/>
      <c r="AT24" s="109"/>
      <c r="AU24" s="109"/>
      <c r="AV24" s="109"/>
      <c r="AW24" s="109"/>
      <c r="AX24" s="109"/>
      <c r="AY24" s="109"/>
      <c r="AZ24" s="109"/>
      <c r="BA24" s="109"/>
      <c r="BB24" s="109"/>
      <c r="BC24" s="109"/>
      <c r="BD24" s="109"/>
      <c r="BE24" s="109"/>
      <c r="BF24" s="109"/>
      <c r="BG24" s="109"/>
      <c r="BH24" s="109"/>
      <c r="BI24" s="109"/>
      <c r="BJ24" s="109"/>
      <c r="BK24" s="109"/>
      <c r="BL24" s="109"/>
      <c r="BM24" s="109"/>
      <c r="BN24" s="109"/>
      <c r="BO24" s="109"/>
      <c r="BP24" s="109"/>
      <c r="BQ24" s="51"/>
      <c r="BR24" s="51"/>
      <c r="BS24" s="51"/>
      <c r="BT24" s="51"/>
      <c r="BU24" s="51"/>
      <c r="BV24" s="51"/>
      <c r="BW24" s="51"/>
      <c r="BX24" s="51"/>
      <c r="BY24" s="51"/>
      <c r="BZ24" s="51"/>
      <c r="CA24" s="51"/>
      <c r="CB24" s="51"/>
      <c r="CC24" s="51"/>
      <c r="CD24" s="51"/>
      <c r="CE24" s="51"/>
      <c r="CF24" s="51"/>
      <c r="CG24" s="51"/>
      <c r="CH24" s="51"/>
      <c r="CI24" s="51"/>
      <c r="CJ24" s="51"/>
      <c r="CK24" s="51"/>
      <c r="CL24" s="51"/>
      <c r="CM24" s="51"/>
      <c r="CN24" s="51"/>
      <c r="CO24" s="51"/>
      <c r="CP24" s="51"/>
      <c r="CQ24" s="51"/>
      <c r="CR24" s="51"/>
      <c r="CS24" s="51"/>
      <c r="CT24" s="51"/>
      <c r="CU24" s="51"/>
      <c r="CV24" s="51"/>
      <c r="CW24" s="51"/>
      <c r="CX24" s="51"/>
      <c r="CY24" s="51"/>
      <c r="CZ24" s="51"/>
      <c r="DA24" s="51"/>
      <c r="DB24" s="51"/>
      <c r="DC24" s="51"/>
    </row>
    <row r="25" spans="1:107" ht="15.75" customHeight="1">
      <c r="A25" s="13"/>
      <c r="B25" s="89"/>
      <c r="C25" s="80"/>
      <c r="D25" s="81"/>
      <c r="E25" s="81"/>
      <c r="F25" s="81"/>
      <c r="G25" s="81"/>
      <c r="H25" s="82"/>
      <c r="I25" s="69"/>
      <c r="J25" s="90"/>
      <c r="K25" s="80"/>
      <c r="L25" s="81"/>
      <c r="M25" s="81"/>
      <c r="N25" s="81"/>
      <c r="O25" s="81"/>
      <c r="P25" s="84"/>
      <c r="Q25" s="69"/>
      <c r="R25" s="91"/>
      <c r="S25" s="80"/>
      <c r="T25" s="81"/>
      <c r="U25" s="81"/>
      <c r="V25" s="81"/>
      <c r="W25" s="81"/>
      <c r="X25" s="86"/>
      <c r="Y25" s="70"/>
      <c r="Z25" s="92"/>
      <c r="AA25" s="80"/>
      <c r="AB25" s="81"/>
      <c r="AC25" s="81"/>
      <c r="AD25" s="81"/>
      <c r="AE25" s="81"/>
      <c r="AF25" s="88"/>
      <c r="AG25" s="25"/>
      <c r="AH25" s="51"/>
      <c r="AI25" s="109"/>
      <c r="AJ25" s="109"/>
      <c r="AK25" s="109"/>
      <c r="AL25" s="109"/>
      <c r="AM25" s="109"/>
      <c r="AN25" s="109"/>
      <c r="AO25" s="109"/>
      <c r="AP25" s="109"/>
      <c r="AQ25" s="109"/>
      <c r="AR25" s="109"/>
      <c r="AS25" s="109"/>
      <c r="AT25" s="109"/>
      <c r="AU25" s="109"/>
      <c r="AV25" s="109"/>
      <c r="AW25" s="109"/>
      <c r="AX25" s="109"/>
      <c r="AY25" s="109"/>
      <c r="AZ25" s="109"/>
      <c r="BA25" s="109"/>
      <c r="BB25" s="109"/>
      <c r="BC25" s="109"/>
      <c r="BD25" s="109"/>
      <c r="BE25" s="109"/>
      <c r="BF25" s="109"/>
      <c r="BG25" s="109"/>
      <c r="BH25" s="109"/>
      <c r="BI25" s="109"/>
      <c r="BJ25" s="109"/>
      <c r="BK25" s="109"/>
      <c r="BL25" s="109"/>
      <c r="BM25" s="109"/>
      <c r="BN25" s="109"/>
      <c r="BO25" s="109"/>
      <c r="BP25" s="109"/>
      <c r="BQ25" s="51"/>
      <c r="BR25" s="51"/>
      <c r="BS25" s="51"/>
      <c r="BT25" s="51"/>
      <c r="BU25" s="51"/>
      <c r="BV25" s="51"/>
      <c r="BW25" s="51"/>
      <c r="BX25" s="51"/>
      <c r="BY25" s="51"/>
      <c r="BZ25" s="51"/>
      <c r="CA25" s="51"/>
      <c r="CB25" s="51"/>
      <c r="CC25" s="51"/>
      <c r="CD25" s="51"/>
      <c r="CE25" s="51"/>
      <c r="CF25" s="51"/>
      <c r="CG25" s="51"/>
      <c r="CH25" s="51"/>
      <c r="CI25" s="51"/>
      <c r="CJ25" s="51"/>
      <c r="CK25" s="51"/>
      <c r="CL25" s="51"/>
      <c r="CM25" s="51"/>
      <c r="CN25" s="51"/>
      <c r="CO25" s="51"/>
      <c r="CP25" s="51"/>
      <c r="CQ25" s="51"/>
      <c r="CR25" s="51"/>
      <c r="CS25" s="51"/>
      <c r="CT25" s="51"/>
      <c r="CU25" s="51"/>
      <c r="CV25" s="51"/>
      <c r="CW25" s="51"/>
      <c r="CX25" s="51"/>
      <c r="CY25" s="51"/>
      <c r="CZ25" s="51"/>
      <c r="DA25" s="51"/>
      <c r="DB25" s="51"/>
      <c r="DC25" s="51"/>
    </row>
    <row r="26" spans="1:107" ht="15.75" customHeight="1">
      <c r="A26" s="13"/>
      <c r="B26" s="89"/>
      <c r="C26" s="80"/>
      <c r="D26" s="81"/>
      <c r="E26" s="81"/>
      <c r="F26" s="81"/>
      <c r="G26" s="81"/>
      <c r="H26" s="82"/>
      <c r="I26" s="69"/>
      <c r="J26" s="90"/>
      <c r="K26" s="80"/>
      <c r="L26" s="81"/>
      <c r="M26" s="81"/>
      <c r="N26" s="81"/>
      <c r="O26" s="81"/>
      <c r="P26" s="84"/>
      <c r="Q26" s="69"/>
      <c r="R26" s="91"/>
      <c r="S26" s="80"/>
      <c r="T26" s="81"/>
      <c r="U26" s="81"/>
      <c r="V26" s="81"/>
      <c r="W26" s="81"/>
      <c r="X26" s="86"/>
      <c r="Y26" s="70"/>
      <c r="Z26" s="92"/>
      <c r="AA26" s="80"/>
      <c r="AB26" s="81"/>
      <c r="AC26" s="81"/>
      <c r="AD26" s="81"/>
      <c r="AE26" s="81"/>
      <c r="AF26" s="88"/>
      <c r="AG26" s="25"/>
      <c r="AH26" s="51"/>
      <c r="AI26" s="109"/>
      <c r="AJ26" s="109"/>
      <c r="AK26" s="109"/>
      <c r="AL26" s="109"/>
      <c r="AM26" s="109"/>
      <c r="AN26" s="109"/>
      <c r="AO26" s="109"/>
      <c r="AP26" s="109"/>
      <c r="AQ26" s="109"/>
      <c r="AR26" s="109"/>
      <c r="AS26" s="109"/>
      <c r="AT26" s="109"/>
      <c r="AU26" s="109"/>
      <c r="AV26" s="109"/>
      <c r="AW26" s="109"/>
      <c r="AX26" s="109"/>
      <c r="AY26" s="109"/>
      <c r="AZ26" s="109"/>
      <c r="BA26" s="109"/>
      <c r="BB26" s="109"/>
      <c r="BC26" s="109"/>
      <c r="BD26" s="109"/>
      <c r="BE26" s="109"/>
      <c r="BF26" s="109"/>
      <c r="BG26" s="109"/>
      <c r="BH26" s="109"/>
      <c r="BI26" s="109"/>
      <c r="BJ26" s="109"/>
      <c r="BK26" s="109"/>
      <c r="BL26" s="109"/>
      <c r="BM26" s="109"/>
      <c r="BN26" s="109"/>
      <c r="BO26" s="109"/>
      <c r="BP26" s="109"/>
      <c r="BQ26" s="51"/>
      <c r="BR26" s="51"/>
      <c r="BS26" s="51"/>
      <c r="BT26" s="51"/>
      <c r="BU26" s="51"/>
      <c r="BV26" s="51"/>
      <c r="BW26" s="51"/>
      <c r="BX26" s="51"/>
      <c r="BY26" s="51"/>
      <c r="BZ26" s="51"/>
      <c r="CA26" s="51"/>
      <c r="CB26" s="51"/>
      <c r="CC26" s="51"/>
      <c r="CD26" s="51"/>
      <c r="CE26" s="51"/>
      <c r="CF26" s="51"/>
      <c r="CG26" s="51"/>
      <c r="CH26" s="51"/>
      <c r="CI26" s="51"/>
      <c r="CJ26" s="51"/>
      <c r="CK26" s="51"/>
      <c r="CL26" s="51"/>
      <c r="CM26" s="51"/>
      <c r="CN26" s="51"/>
      <c r="CO26" s="51"/>
      <c r="CP26" s="51"/>
      <c r="CQ26" s="51"/>
      <c r="CR26" s="51"/>
      <c r="CS26" s="51"/>
      <c r="CT26" s="51"/>
      <c r="CU26" s="51"/>
      <c r="CV26" s="51"/>
      <c r="CW26" s="51"/>
      <c r="CX26" s="51"/>
      <c r="CY26" s="51"/>
      <c r="CZ26" s="51"/>
      <c r="DA26" s="51"/>
      <c r="DB26" s="51"/>
      <c r="DC26" s="51"/>
    </row>
    <row r="27" spans="1:107" ht="15.75" customHeight="1">
      <c r="A27" s="13"/>
      <c r="B27" s="89"/>
      <c r="C27" s="80"/>
      <c r="D27" s="81"/>
      <c r="E27" s="81"/>
      <c r="F27" s="81"/>
      <c r="G27" s="81"/>
      <c r="H27" s="82"/>
      <c r="I27" s="69"/>
      <c r="J27" s="90"/>
      <c r="K27" s="80"/>
      <c r="L27" s="81"/>
      <c r="M27" s="81"/>
      <c r="N27" s="81"/>
      <c r="O27" s="81"/>
      <c r="P27" s="84"/>
      <c r="Q27" s="69"/>
      <c r="R27" s="91"/>
      <c r="S27" s="80"/>
      <c r="T27" s="81"/>
      <c r="U27" s="81"/>
      <c r="V27" s="81"/>
      <c r="W27" s="81"/>
      <c r="X27" s="86"/>
      <c r="Y27" s="70"/>
      <c r="Z27" s="92"/>
      <c r="AA27" s="80"/>
      <c r="AB27" s="81"/>
      <c r="AC27" s="81"/>
      <c r="AD27" s="81"/>
      <c r="AE27" s="81"/>
      <c r="AF27" s="88"/>
      <c r="AG27" s="25"/>
      <c r="AH27" s="51"/>
      <c r="AI27" s="109"/>
      <c r="AJ27" s="109"/>
      <c r="AK27" s="109"/>
      <c r="AL27" s="109"/>
      <c r="AM27" s="109"/>
      <c r="AN27" s="109"/>
      <c r="AO27" s="109"/>
      <c r="AP27" s="109"/>
      <c r="AQ27" s="109"/>
      <c r="AR27" s="109"/>
      <c r="AS27" s="109"/>
      <c r="AT27" s="109"/>
      <c r="AU27" s="109"/>
      <c r="AV27" s="109"/>
      <c r="AW27" s="109"/>
      <c r="AX27" s="109"/>
      <c r="AY27" s="109"/>
      <c r="AZ27" s="109"/>
      <c r="BA27" s="109"/>
      <c r="BB27" s="109"/>
      <c r="BC27" s="109"/>
      <c r="BD27" s="109"/>
      <c r="BE27" s="109"/>
      <c r="BF27" s="109"/>
      <c r="BG27" s="109"/>
      <c r="BH27" s="109"/>
      <c r="BI27" s="109"/>
      <c r="BJ27" s="109"/>
      <c r="BK27" s="109"/>
      <c r="BL27" s="109"/>
      <c r="BM27" s="109"/>
      <c r="BN27" s="109"/>
      <c r="BO27" s="109"/>
      <c r="BP27" s="109"/>
      <c r="BQ27" s="51"/>
      <c r="BR27" s="51"/>
      <c r="BS27" s="51"/>
      <c r="BT27" s="51"/>
      <c r="BU27" s="51"/>
      <c r="BV27" s="51"/>
      <c r="BW27" s="51"/>
      <c r="BX27" s="51"/>
      <c r="BY27" s="51"/>
      <c r="BZ27" s="51"/>
      <c r="CA27" s="51"/>
      <c r="CB27" s="51"/>
      <c r="CC27" s="51"/>
      <c r="CD27" s="51"/>
      <c r="CE27" s="51"/>
      <c r="CF27" s="51"/>
      <c r="CG27" s="51"/>
      <c r="CH27" s="51"/>
      <c r="CI27" s="51"/>
      <c r="CJ27" s="51"/>
      <c r="CK27" s="51"/>
      <c r="CL27" s="51"/>
      <c r="CM27" s="51"/>
      <c r="CN27" s="51"/>
      <c r="CO27" s="51"/>
      <c r="CP27" s="51"/>
      <c r="CQ27" s="51"/>
      <c r="CR27" s="51"/>
      <c r="CS27" s="51"/>
      <c r="CT27" s="51"/>
      <c r="CU27" s="51"/>
      <c r="CV27" s="51"/>
      <c r="CW27" s="51"/>
      <c r="CX27" s="51"/>
      <c r="CY27" s="51"/>
      <c r="CZ27" s="51"/>
      <c r="DA27" s="51"/>
      <c r="DB27" s="51"/>
      <c r="DC27" s="51"/>
    </row>
    <row r="28" spans="1:107" ht="15.75" customHeight="1">
      <c r="A28" s="13"/>
      <c r="B28" s="89"/>
      <c r="C28" s="80"/>
      <c r="D28" s="81"/>
      <c r="E28" s="81"/>
      <c r="F28" s="81"/>
      <c r="G28" s="81"/>
      <c r="H28" s="82"/>
      <c r="I28" s="69"/>
      <c r="J28" s="90"/>
      <c r="K28" s="80"/>
      <c r="L28" s="81"/>
      <c r="M28" s="81"/>
      <c r="N28" s="81"/>
      <c r="O28" s="81"/>
      <c r="P28" s="84"/>
      <c r="Q28" s="69"/>
      <c r="R28" s="91"/>
      <c r="S28" s="80"/>
      <c r="T28" s="81"/>
      <c r="U28" s="81"/>
      <c r="V28" s="81"/>
      <c r="W28" s="81"/>
      <c r="X28" s="86"/>
      <c r="Y28" s="70"/>
      <c r="Z28" s="92"/>
      <c r="AA28" s="80"/>
      <c r="AB28" s="81"/>
      <c r="AC28" s="81"/>
      <c r="AD28" s="81"/>
      <c r="AE28" s="81"/>
      <c r="AF28" s="88"/>
      <c r="AG28" s="25"/>
      <c r="AH28" s="51"/>
      <c r="AI28" s="109"/>
      <c r="AJ28" s="109"/>
      <c r="AK28" s="109"/>
      <c r="AL28" s="109"/>
      <c r="AM28" s="109"/>
      <c r="AN28" s="109"/>
      <c r="AO28" s="109"/>
      <c r="AP28" s="109"/>
      <c r="AQ28" s="109"/>
      <c r="AR28" s="109"/>
      <c r="AS28" s="109"/>
      <c r="AT28" s="109"/>
      <c r="AU28" s="109"/>
      <c r="AV28" s="109"/>
      <c r="AW28" s="109"/>
      <c r="AX28" s="109"/>
      <c r="AY28" s="109"/>
      <c r="AZ28" s="109"/>
      <c r="BA28" s="109"/>
      <c r="BB28" s="109"/>
      <c r="BC28" s="109"/>
      <c r="BD28" s="109"/>
      <c r="BE28" s="109"/>
      <c r="BF28" s="109"/>
      <c r="BG28" s="109"/>
      <c r="BH28" s="109"/>
      <c r="BI28" s="109"/>
      <c r="BJ28" s="109"/>
      <c r="BK28" s="109"/>
      <c r="BL28" s="109"/>
      <c r="BM28" s="109"/>
      <c r="BN28" s="109"/>
      <c r="BO28" s="109"/>
      <c r="BP28" s="109"/>
      <c r="BQ28" s="51"/>
      <c r="BR28" s="51"/>
      <c r="BS28" s="51"/>
      <c r="BT28" s="51"/>
      <c r="BU28" s="51"/>
      <c r="BV28" s="51"/>
      <c r="BW28" s="51"/>
      <c r="BX28" s="51"/>
      <c r="BY28" s="51"/>
      <c r="BZ28" s="51"/>
      <c r="CA28" s="51"/>
      <c r="CB28" s="51"/>
      <c r="CC28" s="51"/>
      <c r="CD28" s="51"/>
      <c r="CE28" s="51"/>
      <c r="CF28" s="51"/>
      <c r="CG28" s="51"/>
      <c r="CH28" s="51"/>
      <c r="CI28" s="51"/>
      <c r="CJ28" s="51"/>
      <c r="CK28" s="51"/>
      <c r="CL28" s="51"/>
      <c r="CM28" s="51"/>
      <c r="CN28" s="51"/>
      <c r="CO28" s="51"/>
      <c r="CP28" s="51"/>
      <c r="CQ28" s="51"/>
      <c r="CR28" s="51"/>
      <c r="CS28" s="51"/>
      <c r="CT28" s="51"/>
      <c r="CU28" s="51"/>
      <c r="CV28" s="51"/>
      <c r="CW28" s="51"/>
      <c r="CX28" s="51"/>
      <c r="CY28" s="51"/>
      <c r="CZ28" s="51"/>
      <c r="DA28" s="51"/>
      <c r="DB28" s="51"/>
      <c r="DC28" s="51"/>
    </row>
    <row r="29" spans="1:107" ht="15.75" customHeight="1">
      <c r="A29" s="21"/>
      <c r="B29" s="240" t="s">
        <v>90</v>
      </c>
      <c r="C29" s="218"/>
      <c r="D29" s="218"/>
      <c r="E29" s="218"/>
      <c r="F29" s="218"/>
      <c r="G29" s="218"/>
      <c r="H29" s="224"/>
      <c r="I29" s="93"/>
      <c r="J29" s="217" t="s">
        <v>90</v>
      </c>
      <c r="K29" s="218"/>
      <c r="L29" s="218"/>
      <c r="M29" s="218"/>
      <c r="N29" s="218"/>
      <c r="O29" s="218"/>
      <c r="P29" s="216"/>
      <c r="Q29" s="93"/>
      <c r="R29" s="239" t="s">
        <v>90</v>
      </c>
      <c r="S29" s="218"/>
      <c r="T29" s="218"/>
      <c r="U29" s="218"/>
      <c r="V29" s="218"/>
      <c r="W29" s="218"/>
      <c r="X29" s="214"/>
      <c r="Y29" s="94"/>
      <c r="Z29" s="296" t="s">
        <v>90</v>
      </c>
      <c r="AA29" s="218"/>
      <c r="AB29" s="218"/>
      <c r="AC29" s="218"/>
      <c r="AD29" s="218"/>
      <c r="AE29" s="218"/>
      <c r="AF29" s="298"/>
      <c r="AG29" s="27"/>
      <c r="AH29" s="57"/>
      <c r="AI29" s="112"/>
      <c r="AJ29" s="112"/>
      <c r="AK29" s="112"/>
      <c r="AL29" s="112"/>
      <c r="AM29" s="112"/>
      <c r="AN29" s="112"/>
      <c r="AO29" s="112"/>
      <c r="AP29" s="112"/>
      <c r="AQ29" s="112"/>
      <c r="AR29" s="112"/>
      <c r="AS29" s="112"/>
      <c r="AT29" s="112"/>
      <c r="AU29" s="112"/>
      <c r="AV29" s="112"/>
      <c r="AW29" s="112"/>
      <c r="AX29" s="112"/>
      <c r="AY29" s="112"/>
      <c r="AZ29" s="112"/>
      <c r="BA29" s="112"/>
      <c r="BB29" s="112"/>
      <c r="BC29" s="112"/>
      <c r="BD29" s="112"/>
      <c r="BE29" s="112"/>
      <c r="BF29" s="112"/>
      <c r="BG29" s="112"/>
      <c r="BH29" s="112"/>
      <c r="BI29" s="112"/>
      <c r="BJ29" s="112"/>
      <c r="BK29" s="112"/>
      <c r="BL29" s="112"/>
      <c r="BM29" s="112"/>
      <c r="BN29" s="112"/>
      <c r="BO29" s="112"/>
      <c r="BP29" s="112"/>
      <c r="BQ29" s="57"/>
      <c r="BR29" s="57"/>
      <c r="BS29" s="57"/>
      <c r="BT29" s="57"/>
      <c r="BU29" s="57"/>
      <c r="BV29" s="57"/>
      <c r="BW29" s="57"/>
      <c r="BX29" s="57"/>
      <c r="BY29" s="57"/>
      <c r="BZ29" s="57"/>
      <c r="CA29" s="57"/>
      <c r="CB29" s="57"/>
      <c r="CC29" s="57"/>
      <c r="CD29" s="57"/>
      <c r="CE29" s="57"/>
      <c r="CF29" s="57"/>
      <c r="CG29" s="57"/>
      <c r="CH29" s="57"/>
      <c r="CI29" s="57"/>
      <c r="CJ29" s="57"/>
      <c r="CK29" s="57"/>
      <c r="CL29" s="57"/>
      <c r="CM29" s="57"/>
      <c r="CN29" s="57"/>
      <c r="CO29" s="57"/>
      <c r="CP29" s="57"/>
      <c r="CQ29" s="57"/>
      <c r="CR29" s="57"/>
      <c r="CS29" s="57"/>
      <c r="CT29" s="57"/>
      <c r="CU29" s="57"/>
      <c r="CV29" s="57"/>
      <c r="CW29" s="57"/>
      <c r="CX29" s="57"/>
      <c r="CY29" s="57"/>
      <c r="CZ29" s="57"/>
      <c r="DA29" s="57"/>
      <c r="DB29" s="57"/>
      <c r="DC29" s="57"/>
    </row>
    <row r="30" spans="1:107" ht="15.75" customHeight="1">
      <c r="A30" s="13"/>
      <c r="B30" s="240" t="s">
        <v>84</v>
      </c>
      <c r="C30" s="218"/>
      <c r="D30" s="71" t="s">
        <v>89</v>
      </c>
      <c r="E30" s="247" t="s">
        <v>91</v>
      </c>
      <c r="F30" s="218"/>
      <c r="G30" s="247" t="s">
        <v>92</v>
      </c>
      <c r="H30" s="224"/>
      <c r="I30" s="69"/>
      <c r="J30" s="217" t="s">
        <v>84</v>
      </c>
      <c r="K30" s="218"/>
      <c r="L30" s="73" t="s">
        <v>89</v>
      </c>
      <c r="M30" s="215" t="s">
        <v>91</v>
      </c>
      <c r="N30" s="218"/>
      <c r="O30" s="215" t="s">
        <v>92</v>
      </c>
      <c r="P30" s="216"/>
      <c r="Q30" s="69"/>
      <c r="R30" s="239" t="s">
        <v>84</v>
      </c>
      <c r="S30" s="218"/>
      <c r="T30" s="75" t="s">
        <v>89</v>
      </c>
      <c r="U30" s="213" t="s">
        <v>91</v>
      </c>
      <c r="V30" s="218"/>
      <c r="W30" s="213" t="s">
        <v>92</v>
      </c>
      <c r="X30" s="214"/>
      <c r="Y30" s="70"/>
      <c r="Z30" s="296" t="s">
        <v>84</v>
      </c>
      <c r="AA30" s="218"/>
      <c r="AB30" s="77" t="s">
        <v>89</v>
      </c>
      <c r="AC30" s="297" t="s">
        <v>91</v>
      </c>
      <c r="AD30" s="218"/>
      <c r="AE30" s="297" t="s">
        <v>92</v>
      </c>
      <c r="AF30" s="298"/>
      <c r="AG30" s="25"/>
      <c r="AH30" s="51"/>
      <c r="AI30" s="109"/>
      <c r="AJ30" s="109"/>
      <c r="AK30" s="109"/>
      <c r="AL30" s="109"/>
      <c r="AM30" s="109"/>
      <c r="AN30" s="109"/>
      <c r="AO30" s="109"/>
      <c r="AP30" s="109"/>
      <c r="AQ30" s="109"/>
      <c r="AR30" s="109"/>
      <c r="AS30" s="109"/>
      <c r="AT30" s="109"/>
      <c r="AU30" s="109"/>
      <c r="AV30" s="109"/>
      <c r="AW30" s="109"/>
      <c r="AX30" s="109"/>
      <c r="AY30" s="109"/>
      <c r="AZ30" s="109"/>
      <c r="BA30" s="109"/>
      <c r="BB30" s="109"/>
      <c r="BC30" s="109"/>
      <c r="BD30" s="109"/>
      <c r="BE30" s="109"/>
      <c r="BF30" s="109"/>
      <c r="BG30" s="109"/>
      <c r="BH30" s="109"/>
      <c r="BI30" s="109"/>
      <c r="BJ30" s="109"/>
      <c r="BK30" s="109"/>
      <c r="BL30" s="109"/>
      <c r="BM30" s="109"/>
      <c r="BN30" s="109"/>
      <c r="BO30" s="109"/>
      <c r="BP30" s="109"/>
      <c r="BQ30" s="51"/>
      <c r="BR30" s="51"/>
      <c r="BS30" s="51"/>
      <c r="BT30" s="51"/>
      <c r="BU30" s="51"/>
      <c r="BV30" s="51"/>
      <c r="BW30" s="51"/>
      <c r="BX30" s="51"/>
      <c r="BY30" s="51"/>
      <c r="BZ30" s="51"/>
      <c r="CA30" s="51"/>
      <c r="CB30" s="51"/>
      <c r="CC30" s="51"/>
      <c r="CD30" s="51"/>
      <c r="CE30" s="51"/>
      <c r="CF30" s="51"/>
      <c r="CG30" s="51"/>
      <c r="CH30" s="51"/>
      <c r="CI30" s="51"/>
      <c r="CJ30" s="51"/>
      <c r="CK30" s="51"/>
      <c r="CL30" s="51"/>
      <c r="CM30" s="51"/>
      <c r="CN30" s="51"/>
      <c r="CO30" s="51"/>
      <c r="CP30" s="51"/>
      <c r="CQ30" s="51"/>
      <c r="CR30" s="51"/>
      <c r="CS30" s="51"/>
      <c r="CT30" s="51"/>
      <c r="CU30" s="51"/>
      <c r="CV30" s="51"/>
      <c r="CW30" s="51"/>
      <c r="CX30" s="51"/>
      <c r="CY30" s="51"/>
      <c r="CZ30" s="51"/>
      <c r="DA30" s="51"/>
      <c r="DB30" s="51"/>
      <c r="DC30" s="51"/>
    </row>
    <row r="31" spans="1:107" ht="15.75" customHeight="1">
      <c r="A31" s="13"/>
      <c r="B31" s="89"/>
      <c r="C31" s="80"/>
      <c r="D31" s="81"/>
      <c r="E31" s="222"/>
      <c r="F31" s="223"/>
      <c r="G31" s="222"/>
      <c r="H31" s="224"/>
      <c r="I31" s="69"/>
      <c r="J31" s="90"/>
      <c r="K31" s="80"/>
      <c r="L31" s="81"/>
      <c r="M31" s="222"/>
      <c r="N31" s="223"/>
      <c r="O31" s="222"/>
      <c r="P31" s="216"/>
      <c r="Q31" s="69"/>
      <c r="R31" s="91"/>
      <c r="S31" s="80"/>
      <c r="T31" s="81"/>
      <c r="U31" s="222"/>
      <c r="V31" s="223"/>
      <c r="W31" s="234"/>
      <c r="X31" s="214"/>
      <c r="Y31" s="70"/>
      <c r="Z31" s="92"/>
      <c r="AA31" s="80"/>
      <c r="AB31" s="81"/>
      <c r="AC31" s="222"/>
      <c r="AD31" s="223"/>
      <c r="AE31" s="222"/>
      <c r="AF31" s="298"/>
      <c r="AG31" s="25"/>
      <c r="AH31" s="51"/>
      <c r="AI31" s="109"/>
      <c r="AJ31" s="109"/>
      <c r="AK31" s="109"/>
      <c r="AL31" s="109"/>
      <c r="AM31" s="109"/>
      <c r="AN31" s="109"/>
      <c r="AO31" s="109"/>
      <c r="AP31" s="109"/>
      <c r="AQ31" s="109"/>
      <c r="AR31" s="109"/>
      <c r="AS31" s="109"/>
      <c r="AT31" s="109"/>
      <c r="AU31" s="109"/>
      <c r="AV31" s="109"/>
      <c r="AW31" s="109"/>
      <c r="AX31" s="109"/>
      <c r="AY31" s="109"/>
      <c r="AZ31" s="109"/>
      <c r="BA31" s="109"/>
      <c r="BB31" s="109"/>
      <c r="BC31" s="109"/>
      <c r="BD31" s="109"/>
      <c r="BE31" s="109"/>
      <c r="BF31" s="109"/>
      <c r="BG31" s="109"/>
      <c r="BH31" s="109"/>
      <c r="BI31" s="109"/>
      <c r="BJ31" s="109"/>
      <c r="BK31" s="109"/>
      <c r="BL31" s="109"/>
      <c r="BM31" s="109"/>
      <c r="BN31" s="109"/>
      <c r="BO31" s="109"/>
      <c r="BP31" s="109"/>
      <c r="BQ31" s="51"/>
      <c r="BR31" s="51"/>
      <c r="BS31" s="51"/>
      <c r="BT31" s="51"/>
      <c r="BU31" s="51"/>
      <c r="BV31" s="51"/>
      <c r="BW31" s="51"/>
      <c r="BX31" s="51"/>
      <c r="BY31" s="51"/>
      <c r="BZ31" s="51"/>
      <c r="CA31" s="51"/>
      <c r="CB31" s="51"/>
      <c r="CC31" s="51"/>
      <c r="CD31" s="51"/>
      <c r="CE31" s="51"/>
      <c r="CF31" s="51"/>
      <c r="CG31" s="51"/>
      <c r="CH31" s="51"/>
      <c r="CI31" s="51"/>
      <c r="CJ31" s="51"/>
      <c r="CK31" s="51"/>
      <c r="CL31" s="51"/>
      <c r="CM31" s="51"/>
      <c r="CN31" s="51"/>
      <c r="CO31" s="51"/>
      <c r="CP31" s="51"/>
      <c r="CQ31" s="51"/>
      <c r="CR31" s="51"/>
      <c r="CS31" s="51"/>
      <c r="CT31" s="51"/>
      <c r="CU31" s="51"/>
      <c r="CV31" s="51"/>
      <c r="CW31" s="51"/>
      <c r="CX31" s="51"/>
      <c r="CY31" s="51"/>
      <c r="CZ31" s="51"/>
      <c r="DA31" s="51"/>
      <c r="DB31" s="51"/>
      <c r="DC31" s="51"/>
    </row>
    <row r="32" spans="1:107" ht="15.75" customHeight="1">
      <c r="A32" s="13"/>
      <c r="B32" s="89"/>
      <c r="C32" s="80"/>
      <c r="D32" s="81"/>
      <c r="E32" s="222"/>
      <c r="F32" s="223"/>
      <c r="G32" s="222"/>
      <c r="H32" s="224"/>
      <c r="I32" s="69"/>
      <c r="J32" s="90"/>
      <c r="K32" s="80"/>
      <c r="L32" s="81"/>
      <c r="M32" s="222"/>
      <c r="N32" s="223"/>
      <c r="O32" s="222"/>
      <c r="P32" s="216"/>
      <c r="Q32" s="69"/>
      <c r="R32" s="91"/>
      <c r="S32" s="80"/>
      <c r="T32" s="81"/>
      <c r="U32" s="222"/>
      <c r="V32" s="223"/>
      <c r="W32" s="234"/>
      <c r="X32" s="214"/>
      <c r="Y32" s="70"/>
      <c r="Z32" s="92"/>
      <c r="AA32" s="80"/>
      <c r="AB32" s="81"/>
      <c r="AC32" s="222"/>
      <c r="AD32" s="223"/>
      <c r="AE32" s="222"/>
      <c r="AF32" s="298"/>
      <c r="AG32" s="25"/>
      <c r="AH32" s="51"/>
      <c r="AI32" s="109"/>
      <c r="AJ32" s="109"/>
      <c r="AK32" s="109"/>
      <c r="AL32" s="109"/>
      <c r="AM32" s="109"/>
      <c r="AN32" s="109"/>
      <c r="AO32" s="109"/>
      <c r="AP32" s="109"/>
      <c r="AQ32" s="109"/>
      <c r="AR32" s="109"/>
      <c r="AS32" s="109"/>
      <c r="AT32" s="109"/>
      <c r="AU32" s="109"/>
      <c r="AV32" s="109"/>
      <c r="AW32" s="109"/>
      <c r="AX32" s="109"/>
      <c r="AY32" s="109"/>
      <c r="AZ32" s="109"/>
      <c r="BA32" s="109"/>
      <c r="BB32" s="109"/>
      <c r="BC32" s="109"/>
      <c r="BD32" s="109"/>
      <c r="BE32" s="109"/>
      <c r="BF32" s="109"/>
      <c r="BG32" s="109"/>
      <c r="BH32" s="109"/>
      <c r="BI32" s="109"/>
      <c r="BJ32" s="109"/>
      <c r="BK32" s="109"/>
      <c r="BL32" s="109"/>
      <c r="BM32" s="109"/>
      <c r="BN32" s="109"/>
      <c r="BO32" s="109"/>
      <c r="BP32" s="109"/>
      <c r="BQ32" s="51"/>
      <c r="BR32" s="51"/>
      <c r="BS32" s="51"/>
      <c r="BT32" s="51"/>
      <c r="BU32" s="51"/>
      <c r="BV32" s="51"/>
      <c r="BW32" s="51"/>
      <c r="BX32" s="51"/>
      <c r="BY32" s="51"/>
      <c r="BZ32" s="51"/>
      <c r="CA32" s="51"/>
      <c r="CB32" s="51"/>
      <c r="CC32" s="51"/>
      <c r="CD32" s="51"/>
      <c r="CE32" s="51"/>
      <c r="CF32" s="51"/>
      <c r="CG32" s="51"/>
      <c r="CH32" s="51"/>
      <c r="CI32" s="51"/>
      <c r="CJ32" s="51"/>
      <c r="CK32" s="51"/>
      <c r="CL32" s="51"/>
      <c r="CM32" s="51"/>
      <c r="CN32" s="51"/>
      <c r="CO32" s="51"/>
      <c r="CP32" s="51"/>
      <c r="CQ32" s="51"/>
      <c r="CR32" s="51"/>
      <c r="CS32" s="51"/>
      <c r="CT32" s="51"/>
      <c r="CU32" s="51"/>
      <c r="CV32" s="51"/>
      <c r="CW32" s="51"/>
      <c r="CX32" s="51"/>
      <c r="CY32" s="51"/>
      <c r="CZ32" s="51"/>
      <c r="DA32" s="51"/>
      <c r="DB32" s="51"/>
      <c r="DC32" s="51"/>
    </row>
    <row r="33" spans="1:107" ht="15.75" customHeight="1">
      <c r="A33" s="13"/>
      <c r="B33" s="89"/>
      <c r="C33" s="80"/>
      <c r="D33" s="81"/>
      <c r="E33" s="222"/>
      <c r="F33" s="223"/>
      <c r="G33" s="222"/>
      <c r="H33" s="224"/>
      <c r="I33" s="69"/>
      <c r="J33" s="90"/>
      <c r="K33" s="80"/>
      <c r="L33" s="81"/>
      <c r="M33" s="222"/>
      <c r="N33" s="223"/>
      <c r="O33" s="222"/>
      <c r="P33" s="216"/>
      <c r="Q33" s="69"/>
      <c r="R33" s="91"/>
      <c r="S33" s="80"/>
      <c r="T33" s="81"/>
      <c r="U33" s="222"/>
      <c r="V33" s="223"/>
      <c r="W33" s="234"/>
      <c r="X33" s="214"/>
      <c r="Y33" s="70"/>
      <c r="Z33" s="92"/>
      <c r="AA33" s="80"/>
      <c r="AB33" s="81"/>
      <c r="AC33" s="222"/>
      <c r="AD33" s="223"/>
      <c r="AE33" s="222"/>
      <c r="AF33" s="298"/>
      <c r="AG33" s="25"/>
      <c r="AH33" s="51"/>
      <c r="AI33" s="109"/>
      <c r="AJ33" s="109"/>
      <c r="AK33" s="109"/>
      <c r="AL33" s="109"/>
      <c r="AM33" s="109"/>
      <c r="AN33" s="109"/>
      <c r="AO33" s="109"/>
      <c r="AP33" s="109"/>
      <c r="AQ33" s="109"/>
      <c r="AR33" s="109"/>
      <c r="AS33" s="109"/>
      <c r="AT33" s="109"/>
      <c r="AU33" s="109"/>
      <c r="AV33" s="109"/>
      <c r="AW33" s="109"/>
      <c r="AX33" s="109"/>
      <c r="AY33" s="109"/>
      <c r="AZ33" s="109"/>
      <c r="BA33" s="109"/>
      <c r="BB33" s="109"/>
      <c r="BC33" s="109"/>
      <c r="BD33" s="109"/>
      <c r="BE33" s="109"/>
      <c r="BF33" s="109"/>
      <c r="BG33" s="109"/>
      <c r="BH33" s="109"/>
      <c r="BI33" s="109"/>
      <c r="BJ33" s="109"/>
      <c r="BK33" s="109"/>
      <c r="BL33" s="109"/>
      <c r="BM33" s="109"/>
      <c r="BN33" s="109"/>
      <c r="BO33" s="109"/>
      <c r="BP33" s="109"/>
      <c r="BQ33" s="51"/>
      <c r="BR33" s="51"/>
      <c r="BS33" s="51"/>
      <c r="BT33" s="51"/>
      <c r="BU33" s="51"/>
      <c r="BV33" s="51"/>
      <c r="BW33" s="51"/>
      <c r="BX33" s="51"/>
      <c r="BY33" s="51"/>
      <c r="BZ33" s="51"/>
      <c r="CA33" s="51"/>
      <c r="CB33" s="51"/>
      <c r="CC33" s="51"/>
      <c r="CD33" s="51"/>
      <c r="CE33" s="51"/>
      <c r="CF33" s="51"/>
      <c r="CG33" s="51"/>
      <c r="CH33" s="51"/>
      <c r="CI33" s="51"/>
      <c r="CJ33" s="51"/>
      <c r="CK33" s="51"/>
      <c r="CL33" s="51"/>
      <c r="CM33" s="51"/>
      <c r="CN33" s="51"/>
      <c r="CO33" s="51"/>
      <c r="CP33" s="51"/>
      <c r="CQ33" s="51"/>
      <c r="CR33" s="51"/>
      <c r="CS33" s="51"/>
      <c r="CT33" s="51"/>
      <c r="CU33" s="51"/>
      <c r="CV33" s="51"/>
      <c r="CW33" s="51"/>
      <c r="CX33" s="51"/>
      <c r="CY33" s="51"/>
      <c r="CZ33" s="51"/>
      <c r="DA33" s="51"/>
      <c r="DB33" s="51"/>
      <c r="DC33" s="51"/>
    </row>
    <row r="34" spans="1:107" ht="15.75" customHeight="1">
      <c r="A34" s="13"/>
      <c r="B34" s="89"/>
      <c r="C34" s="80"/>
      <c r="D34" s="81"/>
      <c r="E34" s="222"/>
      <c r="F34" s="223"/>
      <c r="G34" s="222"/>
      <c r="H34" s="224"/>
      <c r="I34" s="69"/>
      <c r="J34" s="90"/>
      <c r="K34" s="80"/>
      <c r="L34" s="81"/>
      <c r="M34" s="222"/>
      <c r="N34" s="223"/>
      <c r="O34" s="222"/>
      <c r="P34" s="216"/>
      <c r="Q34" s="69"/>
      <c r="R34" s="91"/>
      <c r="S34" s="80"/>
      <c r="T34" s="81"/>
      <c r="U34" s="222"/>
      <c r="V34" s="223"/>
      <c r="W34" s="234"/>
      <c r="X34" s="214"/>
      <c r="Y34" s="70"/>
      <c r="Z34" s="92"/>
      <c r="AA34" s="80"/>
      <c r="AB34" s="81"/>
      <c r="AC34" s="222"/>
      <c r="AD34" s="223"/>
      <c r="AE34" s="222"/>
      <c r="AF34" s="298"/>
      <c r="AG34" s="25"/>
      <c r="AH34" s="51"/>
      <c r="AI34" s="109"/>
      <c r="AJ34" s="109"/>
      <c r="AK34" s="109"/>
      <c r="AL34" s="109"/>
      <c r="AM34" s="109"/>
      <c r="AN34" s="109"/>
      <c r="AO34" s="109"/>
      <c r="AP34" s="109"/>
      <c r="AQ34" s="109"/>
      <c r="AR34" s="109"/>
      <c r="AS34" s="109"/>
      <c r="AT34" s="109"/>
      <c r="AU34" s="109"/>
      <c r="AV34" s="109"/>
      <c r="AW34" s="109"/>
      <c r="AX34" s="109"/>
      <c r="AY34" s="109"/>
      <c r="AZ34" s="109"/>
      <c r="BA34" s="109"/>
      <c r="BB34" s="109"/>
      <c r="BC34" s="109"/>
      <c r="BD34" s="109"/>
      <c r="BE34" s="109"/>
      <c r="BF34" s="109"/>
      <c r="BG34" s="109"/>
      <c r="BH34" s="109"/>
      <c r="BI34" s="109"/>
      <c r="BJ34" s="109"/>
      <c r="BK34" s="109"/>
      <c r="BL34" s="109"/>
      <c r="BM34" s="109"/>
      <c r="BN34" s="109"/>
      <c r="BO34" s="109"/>
      <c r="BP34" s="109"/>
      <c r="BQ34" s="51"/>
      <c r="BR34" s="51"/>
      <c r="BS34" s="51"/>
      <c r="BT34" s="51"/>
      <c r="BU34" s="51"/>
      <c r="BV34" s="51"/>
      <c r="BW34" s="51"/>
      <c r="BX34" s="51"/>
      <c r="BY34" s="51"/>
      <c r="BZ34" s="51"/>
      <c r="CA34" s="51"/>
      <c r="CB34" s="51"/>
      <c r="CC34" s="51"/>
      <c r="CD34" s="51"/>
      <c r="CE34" s="51"/>
      <c r="CF34" s="51"/>
      <c r="CG34" s="51"/>
      <c r="CH34" s="51"/>
      <c r="CI34" s="51"/>
      <c r="CJ34" s="51"/>
      <c r="CK34" s="51"/>
      <c r="CL34" s="51"/>
      <c r="CM34" s="51"/>
      <c r="CN34" s="51"/>
      <c r="CO34" s="51"/>
      <c r="CP34" s="51"/>
      <c r="CQ34" s="51"/>
      <c r="CR34" s="51"/>
      <c r="CS34" s="51"/>
      <c r="CT34" s="51"/>
      <c r="CU34" s="51"/>
      <c r="CV34" s="51"/>
      <c r="CW34" s="51"/>
      <c r="CX34" s="51"/>
      <c r="CY34" s="51"/>
      <c r="CZ34" s="51"/>
      <c r="DA34" s="51"/>
      <c r="DB34" s="51"/>
      <c r="DC34" s="51"/>
    </row>
    <row r="35" spans="1:107" ht="15.75" customHeight="1">
      <c r="A35" s="13"/>
      <c r="B35" s="95"/>
      <c r="C35" s="96"/>
      <c r="D35" s="97"/>
      <c r="E35" s="225"/>
      <c r="F35" s="226"/>
      <c r="G35" s="225"/>
      <c r="H35" s="227"/>
      <c r="I35" s="69"/>
      <c r="J35" s="98"/>
      <c r="K35" s="99"/>
      <c r="L35" s="100"/>
      <c r="M35" s="219"/>
      <c r="N35" s="220"/>
      <c r="O35" s="219"/>
      <c r="P35" s="221"/>
      <c r="Q35" s="69"/>
      <c r="R35" s="101"/>
      <c r="S35" s="102"/>
      <c r="T35" s="103"/>
      <c r="U35" s="235"/>
      <c r="V35" s="236"/>
      <c r="W35" s="237"/>
      <c r="X35" s="238"/>
      <c r="Y35" s="70"/>
      <c r="Z35" s="104"/>
      <c r="AA35" s="105"/>
      <c r="AB35" s="106"/>
      <c r="AC35" s="307"/>
      <c r="AD35" s="308"/>
      <c r="AE35" s="307"/>
      <c r="AF35" s="304"/>
      <c r="AG35" s="25"/>
      <c r="AH35" s="51"/>
      <c r="AI35" s="109"/>
      <c r="AJ35" s="109"/>
      <c r="AK35" s="109"/>
      <c r="AL35" s="109"/>
      <c r="AM35" s="109"/>
      <c r="AN35" s="109"/>
      <c r="AO35" s="109"/>
      <c r="AP35" s="109"/>
      <c r="AQ35" s="109"/>
      <c r="AR35" s="109"/>
      <c r="AS35" s="109"/>
      <c r="AT35" s="109"/>
      <c r="AU35" s="109"/>
      <c r="AV35" s="109"/>
      <c r="AW35" s="109"/>
      <c r="AX35" s="109"/>
      <c r="AY35" s="109"/>
      <c r="AZ35" s="109"/>
      <c r="BA35" s="109"/>
      <c r="BB35" s="109"/>
      <c r="BC35" s="109"/>
      <c r="BD35" s="109"/>
      <c r="BE35" s="109"/>
      <c r="BF35" s="109"/>
      <c r="BG35" s="109"/>
      <c r="BH35" s="109"/>
      <c r="BI35" s="109"/>
      <c r="BJ35" s="109"/>
      <c r="BK35" s="109"/>
      <c r="BL35" s="109"/>
      <c r="BM35" s="109"/>
      <c r="BN35" s="109"/>
      <c r="BO35" s="109"/>
      <c r="BP35" s="109"/>
      <c r="BQ35" s="51"/>
      <c r="BR35" s="51"/>
      <c r="BS35" s="51"/>
      <c r="BT35" s="51"/>
      <c r="BU35" s="51"/>
      <c r="BV35" s="51"/>
      <c r="BW35" s="51"/>
      <c r="BX35" s="51"/>
      <c r="BY35" s="51"/>
      <c r="BZ35" s="51"/>
      <c r="CA35" s="51"/>
      <c r="CB35" s="51"/>
      <c r="CC35" s="51"/>
      <c r="CD35" s="51"/>
      <c r="CE35" s="51"/>
      <c r="CF35" s="51"/>
      <c r="CG35" s="51"/>
      <c r="CH35" s="51"/>
      <c r="CI35" s="51"/>
      <c r="CJ35" s="51"/>
      <c r="CK35" s="51"/>
      <c r="CL35" s="51"/>
      <c r="CM35" s="51"/>
      <c r="CN35" s="51"/>
      <c r="CO35" s="51"/>
      <c r="CP35" s="51"/>
      <c r="CQ35" s="51"/>
      <c r="CR35" s="51"/>
      <c r="CS35" s="51"/>
      <c r="CT35" s="51"/>
      <c r="CU35" s="51"/>
      <c r="CV35" s="51"/>
      <c r="CW35" s="51"/>
      <c r="CX35" s="51"/>
      <c r="CY35" s="51"/>
      <c r="CZ35" s="51"/>
      <c r="DA35" s="51"/>
      <c r="DB35" s="51"/>
      <c r="DC35" s="51"/>
    </row>
    <row r="36" spans="1:107" ht="15.75" customHeight="1">
      <c r="A36" s="13"/>
      <c r="B36" s="13"/>
      <c r="C36" s="13"/>
      <c r="D36" s="13"/>
      <c r="E36" s="13"/>
      <c r="F36" s="13"/>
      <c r="G36" s="13"/>
      <c r="H36" s="13"/>
      <c r="I36" s="13"/>
      <c r="J36" s="13"/>
      <c r="K36" s="13"/>
      <c r="L36" s="13"/>
      <c r="M36" s="13"/>
      <c r="N36" s="13"/>
      <c r="O36" s="13"/>
      <c r="P36" s="13"/>
      <c r="Q36" s="13"/>
      <c r="R36" s="13"/>
      <c r="S36" s="13"/>
      <c r="T36" s="13"/>
      <c r="U36" s="13"/>
      <c r="V36" s="13"/>
      <c r="W36" s="13"/>
      <c r="X36" s="13"/>
      <c r="Y36" s="13"/>
      <c r="Z36" s="13"/>
      <c r="AA36" s="13"/>
      <c r="AB36" s="13"/>
      <c r="AC36" s="13"/>
      <c r="AD36" s="13"/>
      <c r="AE36" s="13"/>
      <c r="AF36" s="13"/>
      <c r="AG36" s="25"/>
      <c r="AH36" s="25"/>
      <c r="AI36" s="108"/>
      <c r="AJ36" s="108"/>
      <c r="AK36" s="108"/>
      <c r="AL36" s="108"/>
      <c r="AM36" s="108"/>
      <c r="AN36" s="108"/>
      <c r="AO36" s="108"/>
      <c r="AP36" s="108"/>
      <c r="AQ36" s="108"/>
      <c r="AR36" s="108"/>
      <c r="AS36" s="108"/>
      <c r="AT36" s="108"/>
      <c r="AU36" s="108"/>
      <c r="AV36" s="108"/>
      <c r="AW36" s="108"/>
      <c r="AX36" s="108"/>
      <c r="AY36" s="108"/>
      <c r="AZ36" s="108"/>
      <c r="BA36" s="108"/>
      <c r="BB36" s="108"/>
      <c r="BC36" s="108"/>
      <c r="BD36" s="108"/>
      <c r="BE36" s="108"/>
      <c r="BF36" s="108"/>
      <c r="BG36" s="108"/>
      <c r="BH36" s="108"/>
      <c r="BI36" s="108"/>
      <c r="BJ36" s="108"/>
      <c r="BK36" s="108"/>
      <c r="BL36" s="108"/>
      <c r="BM36" s="108"/>
      <c r="BN36" s="108"/>
      <c r="BO36" s="108"/>
      <c r="BP36" s="108"/>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c r="DA36" s="25"/>
      <c r="DB36" s="25"/>
      <c r="DC36" s="25"/>
    </row>
    <row r="37" spans="1:107" ht="15.75" customHeight="1">
      <c r="A37" s="13"/>
      <c r="B37" s="274" t="str" cm="1">
        <f t="array" ref="B37">_xlfn.SWITCH(TEXT(D39,"DDDD"),"SUNDAY","S U N D A Y","MONDAY","M O N D A Y","TUESDAY","T U E S D A Y","WEDNESDAY","W E D N E S D A Y","THURSDAY","T H U R S D A Y","FRIDAY","F R I D A Y","SATURDAY","S A T U R D A Y","SUNDAY","S U N D A Y")</f>
        <v>M O N D A Y</v>
      </c>
      <c r="C37" s="275"/>
      <c r="D37" s="275"/>
      <c r="E37" s="275"/>
      <c r="F37" s="275"/>
      <c r="G37" s="275"/>
      <c r="H37" s="276"/>
      <c r="I37" s="13"/>
      <c r="J37" s="261" t="str" cm="1">
        <f t="array" ref="J37">_xlfn.SWITCH(TEXT(L39,"DDDD"),"SUNDAY","S U N D A Y","MONDAY","M O N D A Y","TUESDAY","T U E S D A Y","WEDNESDAY","W E D N E S D A Y","THURSDAY","T H U R S D A Y","FRIDAY","F R I D A Y","SATURDAY","S A T U R D A Y","SUNDAY","S U N D A Y")</f>
        <v>T U E S D A Y</v>
      </c>
      <c r="K37" s="262"/>
      <c r="L37" s="262"/>
      <c r="M37" s="262"/>
      <c r="N37" s="262"/>
      <c r="O37" s="262"/>
      <c r="P37" s="263"/>
      <c r="Q37" s="13"/>
      <c r="R37" s="266" t="str" cm="1">
        <f t="array" ref="R37">_xlfn.SWITCH(TEXT(T39,"DDDD"),"SUNDAY","S U N D A Y","MONDAY","M O N D A Y","TUESDAY","T U E S D A Y","WEDNESDAY","W E D N E S D A Y","THURSDAY","T H U R S D A Y","FRIDAY","F R I D A Y","SATURDAY","S A T U R D A Y","SUNDAY","S U N D A Y")</f>
        <v>W E D N E S D A Y</v>
      </c>
      <c r="S37" s="267"/>
      <c r="T37" s="267"/>
      <c r="U37" s="267"/>
      <c r="V37" s="267"/>
      <c r="W37" s="267"/>
      <c r="X37" s="268"/>
      <c r="Y37" s="16"/>
      <c r="Z37" s="309" t="s">
        <v>93</v>
      </c>
      <c r="AA37" s="176"/>
      <c r="AB37" s="176"/>
      <c r="AC37" s="176"/>
      <c r="AD37" s="176"/>
      <c r="AE37" s="176"/>
      <c r="AF37" s="177"/>
      <c r="AG37" s="25"/>
      <c r="AH37" s="51"/>
      <c r="AI37" s="109"/>
      <c r="AJ37" s="109"/>
      <c r="AK37" s="109"/>
      <c r="AL37" s="109"/>
      <c r="AM37" s="109"/>
      <c r="AN37" s="109"/>
      <c r="AO37" s="109"/>
      <c r="AP37" s="109"/>
      <c r="AQ37" s="109"/>
      <c r="AR37" s="109"/>
      <c r="AS37" s="109"/>
      <c r="AT37" s="109"/>
      <c r="AU37" s="109"/>
      <c r="AV37" s="109"/>
      <c r="AW37" s="109"/>
      <c r="AX37" s="109"/>
      <c r="AY37" s="109"/>
      <c r="AZ37" s="109"/>
      <c r="BA37" s="109"/>
      <c r="BB37" s="109"/>
      <c r="BC37" s="109"/>
      <c r="BD37" s="109"/>
      <c r="BE37" s="109"/>
      <c r="BF37" s="109"/>
      <c r="BG37" s="109"/>
      <c r="BH37" s="109"/>
      <c r="BI37" s="109"/>
      <c r="BJ37" s="109"/>
      <c r="BK37" s="109"/>
      <c r="BL37" s="109"/>
      <c r="BM37" s="109"/>
      <c r="BN37" s="109"/>
      <c r="BO37" s="109"/>
      <c r="BP37" s="109"/>
      <c r="BQ37" s="51"/>
      <c r="BR37" s="51"/>
      <c r="BS37" s="51"/>
      <c r="BT37" s="51"/>
      <c r="BU37" s="51"/>
      <c r="BV37" s="51"/>
      <c r="BW37" s="51"/>
      <c r="BX37" s="51"/>
      <c r="BY37" s="51"/>
      <c r="BZ37" s="51"/>
      <c r="CA37" s="51"/>
      <c r="CB37" s="51"/>
      <c r="CC37" s="51"/>
      <c r="CD37" s="51"/>
      <c r="CE37" s="51"/>
      <c r="CF37" s="51"/>
      <c r="CG37" s="51"/>
      <c r="CH37" s="51"/>
      <c r="CI37" s="51"/>
      <c r="CJ37" s="51"/>
      <c r="CK37" s="51"/>
      <c r="CL37" s="51"/>
      <c r="CM37" s="51"/>
      <c r="CN37" s="51"/>
      <c r="CO37" s="51"/>
      <c r="CP37" s="51"/>
      <c r="CQ37" s="51"/>
      <c r="CR37" s="51"/>
      <c r="CS37" s="51"/>
      <c r="CT37" s="51"/>
      <c r="CU37" s="51"/>
      <c r="CV37" s="51"/>
      <c r="CW37" s="51"/>
      <c r="CX37" s="51"/>
      <c r="CY37" s="51"/>
      <c r="CZ37" s="51"/>
      <c r="DA37" s="51"/>
      <c r="DB37" s="51"/>
      <c r="DC37" s="51"/>
    </row>
    <row r="38" spans="1:107" ht="15.75" customHeight="1">
      <c r="A38" s="13"/>
      <c r="B38" s="277"/>
      <c r="C38" s="143"/>
      <c r="D38" s="143"/>
      <c r="E38" s="143"/>
      <c r="F38" s="143"/>
      <c r="G38" s="143"/>
      <c r="H38" s="278"/>
      <c r="I38" s="13"/>
      <c r="J38" s="264"/>
      <c r="K38" s="143"/>
      <c r="L38" s="143"/>
      <c r="M38" s="143"/>
      <c r="N38" s="143"/>
      <c r="O38" s="143"/>
      <c r="P38" s="265"/>
      <c r="Q38" s="13"/>
      <c r="R38" s="269"/>
      <c r="S38" s="143"/>
      <c r="T38" s="143"/>
      <c r="U38" s="143"/>
      <c r="V38" s="143"/>
      <c r="W38" s="143"/>
      <c r="X38" s="270"/>
      <c r="Y38" s="16"/>
      <c r="Z38" s="178"/>
      <c r="AA38" s="148"/>
      <c r="AB38" s="148"/>
      <c r="AC38" s="148"/>
      <c r="AD38" s="148"/>
      <c r="AE38" s="148"/>
      <c r="AF38" s="179"/>
      <c r="AG38" s="25"/>
      <c r="AH38" s="51"/>
      <c r="AI38" s="109"/>
      <c r="AJ38" s="109"/>
      <c r="AK38" s="109"/>
      <c r="AL38" s="109"/>
      <c r="AM38" s="109"/>
      <c r="AN38" s="109"/>
      <c r="AO38" s="109"/>
      <c r="AP38" s="109"/>
      <c r="AQ38" s="109"/>
      <c r="AR38" s="109"/>
      <c r="AS38" s="109"/>
      <c r="AT38" s="109"/>
      <c r="AU38" s="109"/>
      <c r="AV38" s="109"/>
      <c r="AW38" s="109"/>
      <c r="AX38" s="109"/>
      <c r="AY38" s="109"/>
      <c r="AZ38" s="109"/>
      <c r="BA38" s="109"/>
      <c r="BB38" s="109"/>
      <c r="BC38" s="109"/>
      <c r="BD38" s="109"/>
      <c r="BE38" s="109"/>
      <c r="BF38" s="109"/>
      <c r="BG38" s="109"/>
      <c r="BH38" s="109"/>
      <c r="BI38" s="109"/>
      <c r="BJ38" s="109"/>
      <c r="BK38" s="109"/>
      <c r="BL38" s="109"/>
      <c r="BM38" s="109"/>
      <c r="BN38" s="109"/>
      <c r="BO38" s="109"/>
      <c r="BP38" s="109"/>
      <c r="BQ38" s="51"/>
      <c r="BR38" s="51"/>
      <c r="BS38" s="51"/>
      <c r="BT38" s="51"/>
      <c r="BU38" s="51"/>
      <c r="BV38" s="51"/>
      <c r="BW38" s="51"/>
      <c r="BX38" s="51"/>
      <c r="BY38" s="51"/>
      <c r="BZ38" s="51"/>
      <c r="CA38" s="51"/>
      <c r="CB38" s="51"/>
      <c r="CC38" s="51"/>
      <c r="CD38" s="51"/>
      <c r="CE38" s="51"/>
      <c r="CF38" s="51"/>
      <c r="CG38" s="51"/>
      <c r="CH38" s="51"/>
      <c r="CI38" s="51"/>
      <c r="CJ38" s="51"/>
      <c r="CK38" s="51"/>
      <c r="CL38" s="51"/>
      <c r="CM38" s="51"/>
      <c r="CN38" s="51"/>
      <c r="CO38" s="51"/>
      <c r="CP38" s="51"/>
      <c r="CQ38" s="51"/>
      <c r="CR38" s="51"/>
      <c r="CS38" s="51"/>
      <c r="CT38" s="51"/>
      <c r="CU38" s="51"/>
      <c r="CV38" s="51"/>
      <c r="CW38" s="51"/>
      <c r="CX38" s="51"/>
      <c r="CY38" s="51"/>
      <c r="CZ38" s="51"/>
      <c r="DA38" s="51"/>
      <c r="DB38" s="51"/>
      <c r="DC38" s="51"/>
    </row>
    <row r="39" spans="1:107" ht="15.75" customHeight="1">
      <c r="A39" s="17"/>
      <c r="B39" s="248" t="s">
        <v>80</v>
      </c>
      <c r="C39" s="249"/>
      <c r="D39" s="250">
        <f>$A$1+Calendar!$AY$29+4</f>
        <v>46202</v>
      </c>
      <c r="E39" s="249"/>
      <c r="F39" s="249"/>
      <c r="G39" s="249"/>
      <c r="H39" s="251"/>
      <c r="I39" s="17"/>
      <c r="J39" s="253" t="s">
        <v>80</v>
      </c>
      <c r="K39" s="249"/>
      <c r="L39" s="254">
        <f>$A$1+Calendar!$AY$29+5</f>
        <v>46203</v>
      </c>
      <c r="M39" s="249"/>
      <c r="N39" s="249"/>
      <c r="O39" s="249"/>
      <c r="P39" s="255"/>
      <c r="Q39" s="17"/>
      <c r="R39" s="271" t="s">
        <v>80</v>
      </c>
      <c r="S39" s="249"/>
      <c r="T39" s="272">
        <f>$A$1+Calendar!$AY$29+6</f>
        <v>46204</v>
      </c>
      <c r="U39" s="249"/>
      <c r="V39" s="249"/>
      <c r="W39" s="249"/>
      <c r="X39" s="273"/>
      <c r="Y39" s="18"/>
      <c r="Z39" s="178"/>
      <c r="AA39" s="148"/>
      <c r="AB39" s="148"/>
      <c r="AC39" s="148"/>
      <c r="AD39" s="148"/>
      <c r="AE39" s="148"/>
      <c r="AF39" s="179"/>
      <c r="AG39" s="26"/>
      <c r="AH39" s="56"/>
      <c r="AI39" s="111"/>
      <c r="AJ39" s="111"/>
      <c r="AK39" s="111"/>
      <c r="AL39" s="111"/>
      <c r="AM39" s="111"/>
      <c r="AN39" s="111"/>
      <c r="AO39" s="111"/>
      <c r="AP39" s="111"/>
      <c r="AQ39" s="111"/>
      <c r="AR39" s="111"/>
      <c r="AS39" s="111"/>
      <c r="AT39" s="111"/>
      <c r="AU39" s="111"/>
      <c r="AV39" s="111"/>
      <c r="AW39" s="111"/>
      <c r="AX39" s="111"/>
      <c r="AY39" s="111"/>
      <c r="AZ39" s="111"/>
      <c r="BA39" s="111"/>
      <c r="BB39" s="111"/>
      <c r="BC39" s="111"/>
      <c r="BD39" s="111"/>
      <c r="BE39" s="111"/>
      <c r="BF39" s="111"/>
      <c r="BG39" s="111"/>
      <c r="BH39" s="111"/>
      <c r="BI39" s="111"/>
      <c r="BJ39" s="111"/>
      <c r="BK39" s="111"/>
      <c r="BL39" s="111"/>
      <c r="BM39" s="111"/>
      <c r="BN39" s="111"/>
      <c r="BO39" s="111"/>
      <c r="BP39" s="111"/>
      <c r="BQ39" s="56"/>
      <c r="BR39" s="56"/>
      <c r="BS39" s="56"/>
      <c r="BT39" s="56"/>
      <c r="BU39" s="56"/>
      <c r="BV39" s="56"/>
      <c r="BW39" s="56"/>
      <c r="BX39" s="56"/>
      <c r="BY39" s="56"/>
      <c r="BZ39" s="56"/>
      <c r="CA39" s="56"/>
      <c r="CB39" s="56"/>
      <c r="CC39" s="56"/>
      <c r="CD39" s="56"/>
      <c r="CE39" s="56"/>
      <c r="CF39" s="56"/>
      <c r="CG39" s="56"/>
      <c r="CH39" s="56"/>
      <c r="CI39" s="56"/>
      <c r="CJ39" s="56"/>
      <c r="CK39" s="56"/>
      <c r="CL39" s="56"/>
      <c r="CM39" s="56"/>
      <c r="CN39" s="56"/>
      <c r="CO39" s="56"/>
      <c r="CP39" s="56"/>
      <c r="CQ39" s="56"/>
      <c r="CR39" s="56"/>
      <c r="CS39" s="56"/>
      <c r="CT39" s="56"/>
      <c r="CU39" s="56"/>
      <c r="CV39" s="56"/>
      <c r="CW39" s="56"/>
      <c r="CX39" s="56"/>
      <c r="CY39" s="56"/>
      <c r="CZ39" s="56"/>
      <c r="DA39" s="56"/>
      <c r="DB39" s="56"/>
      <c r="DC39" s="56"/>
    </row>
    <row r="40" spans="1:107" ht="15.75" customHeight="1">
      <c r="A40" s="23"/>
      <c r="B40" s="252" t="s">
        <v>81</v>
      </c>
      <c r="C40" s="223"/>
      <c r="D40" s="222"/>
      <c r="E40" s="218"/>
      <c r="F40" s="218"/>
      <c r="G40" s="218"/>
      <c r="H40" s="224"/>
      <c r="I40" s="69"/>
      <c r="J40" s="241" t="s">
        <v>81</v>
      </c>
      <c r="K40" s="223"/>
      <c r="L40" s="222"/>
      <c r="M40" s="218"/>
      <c r="N40" s="218"/>
      <c r="O40" s="218"/>
      <c r="P40" s="216"/>
      <c r="Q40" s="69"/>
      <c r="R40" s="256" t="s">
        <v>81</v>
      </c>
      <c r="S40" s="223"/>
      <c r="T40" s="222"/>
      <c r="U40" s="218"/>
      <c r="V40" s="218"/>
      <c r="W40" s="218"/>
      <c r="X40" s="214"/>
      <c r="Y40" s="16"/>
      <c r="Z40" s="310"/>
      <c r="AA40" s="135"/>
      <c r="AB40" s="135"/>
      <c r="AC40" s="135"/>
      <c r="AD40" s="135"/>
      <c r="AE40" s="135"/>
      <c r="AF40" s="164"/>
      <c r="AG40" s="28"/>
      <c r="AH40" s="51"/>
      <c r="AI40" s="109"/>
      <c r="AJ40" s="109"/>
      <c r="AK40" s="109"/>
      <c r="AL40" s="109"/>
      <c r="AM40" s="109"/>
      <c r="AN40" s="109"/>
      <c r="AO40" s="109"/>
      <c r="AP40" s="109"/>
      <c r="AQ40" s="109"/>
      <c r="AR40" s="109"/>
      <c r="AS40" s="109"/>
      <c r="AT40" s="109"/>
      <c r="AU40" s="109"/>
      <c r="AV40" s="109"/>
      <c r="AW40" s="109"/>
      <c r="AX40" s="109"/>
      <c r="AY40" s="109"/>
      <c r="AZ40" s="109"/>
      <c r="BA40" s="109"/>
      <c r="BB40" s="109"/>
      <c r="BC40" s="109"/>
      <c r="BD40" s="109"/>
      <c r="BE40" s="109"/>
      <c r="BF40" s="109"/>
      <c r="BG40" s="109"/>
      <c r="BH40" s="109"/>
      <c r="BI40" s="109"/>
      <c r="BJ40" s="109"/>
      <c r="BK40" s="109"/>
      <c r="BL40" s="109"/>
      <c r="BM40" s="109"/>
      <c r="BN40" s="109"/>
      <c r="BO40" s="109"/>
      <c r="BP40" s="109"/>
      <c r="BQ40" s="51"/>
      <c r="BR40" s="51"/>
      <c r="BS40" s="51"/>
      <c r="BT40" s="51"/>
      <c r="BU40" s="51"/>
      <c r="BV40" s="51"/>
      <c r="BW40" s="51"/>
      <c r="BX40" s="51"/>
      <c r="BY40" s="51"/>
      <c r="BZ40" s="51"/>
      <c r="CA40" s="51"/>
      <c r="CB40" s="51"/>
      <c r="CC40" s="51"/>
      <c r="CD40" s="51"/>
      <c r="CE40" s="51"/>
      <c r="CF40" s="51"/>
      <c r="CG40" s="51"/>
      <c r="CH40" s="51"/>
      <c r="CI40" s="51"/>
      <c r="CJ40" s="51"/>
      <c r="CK40" s="51"/>
      <c r="CL40" s="51"/>
      <c r="CM40" s="51"/>
      <c r="CN40" s="51"/>
      <c r="CO40" s="51"/>
      <c r="CP40" s="51"/>
      <c r="CQ40" s="51"/>
      <c r="CR40" s="51"/>
      <c r="CS40" s="51"/>
      <c r="CT40" s="51"/>
      <c r="CU40" s="51"/>
      <c r="CV40" s="51"/>
      <c r="CW40" s="51"/>
      <c r="CX40" s="51"/>
      <c r="CY40" s="51"/>
      <c r="CZ40" s="51"/>
      <c r="DA40" s="51"/>
      <c r="DB40" s="51"/>
      <c r="DC40" s="51"/>
    </row>
    <row r="41" spans="1:107" ht="15.75" customHeight="1">
      <c r="A41" s="16"/>
      <c r="B41" s="257" t="s">
        <v>83</v>
      </c>
      <c r="C41" s="243"/>
      <c r="D41" s="222"/>
      <c r="E41" s="218"/>
      <c r="F41" s="218"/>
      <c r="G41" s="218"/>
      <c r="H41" s="224"/>
      <c r="I41" s="69"/>
      <c r="J41" s="242" t="s">
        <v>83</v>
      </c>
      <c r="K41" s="243"/>
      <c r="L41" s="222"/>
      <c r="M41" s="218"/>
      <c r="N41" s="218"/>
      <c r="O41" s="218"/>
      <c r="P41" s="216"/>
      <c r="Q41" s="69"/>
      <c r="R41" s="259" t="s">
        <v>83</v>
      </c>
      <c r="S41" s="243"/>
      <c r="T41" s="222"/>
      <c r="U41" s="218"/>
      <c r="V41" s="218"/>
      <c r="W41" s="218"/>
      <c r="X41" s="214"/>
      <c r="Y41" s="16"/>
      <c r="Z41" s="306"/>
      <c r="AA41" s="218"/>
      <c r="AB41" s="218"/>
      <c r="AC41" s="218"/>
      <c r="AD41" s="218"/>
      <c r="AE41" s="218"/>
      <c r="AF41" s="298"/>
      <c r="AG41" s="25"/>
      <c r="AH41" s="51"/>
      <c r="AI41" s="109"/>
      <c r="AJ41" s="109"/>
      <c r="AK41" s="109"/>
      <c r="AL41" s="109"/>
      <c r="AM41" s="109"/>
      <c r="AN41" s="109"/>
      <c r="AO41" s="109"/>
      <c r="AP41" s="109"/>
      <c r="AQ41" s="109"/>
      <c r="AR41" s="109"/>
      <c r="AS41" s="109"/>
      <c r="AT41" s="109"/>
      <c r="AU41" s="109"/>
      <c r="AV41" s="109"/>
      <c r="AW41" s="109"/>
      <c r="AX41" s="109"/>
      <c r="AY41" s="109"/>
      <c r="AZ41" s="109"/>
      <c r="BA41" s="109"/>
      <c r="BB41" s="109"/>
      <c r="BC41" s="109"/>
      <c r="BD41" s="109"/>
      <c r="BE41" s="109"/>
      <c r="BF41" s="109"/>
      <c r="BG41" s="109"/>
      <c r="BH41" s="109"/>
      <c r="BI41" s="109"/>
      <c r="BJ41" s="109"/>
      <c r="BK41" s="109"/>
      <c r="BL41" s="109"/>
      <c r="BM41" s="109"/>
      <c r="BN41" s="109"/>
      <c r="BO41" s="109"/>
      <c r="BP41" s="109"/>
      <c r="BQ41" s="51"/>
      <c r="BR41" s="51"/>
      <c r="BS41" s="51"/>
      <c r="BT41" s="51"/>
      <c r="BU41" s="51"/>
      <c r="BV41" s="51"/>
      <c r="BW41" s="51"/>
      <c r="BX41" s="51"/>
      <c r="BY41" s="51"/>
      <c r="BZ41" s="51"/>
      <c r="CA41" s="51"/>
      <c r="CB41" s="51"/>
      <c r="CC41" s="51"/>
      <c r="CD41" s="51"/>
      <c r="CE41" s="51"/>
      <c r="CF41" s="51"/>
      <c r="CG41" s="51"/>
      <c r="CH41" s="51"/>
      <c r="CI41" s="51"/>
      <c r="CJ41" s="51"/>
      <c r="CK41" s="51"/>
      <c r="CL41" s="51"/>
      <c r="CM41" s="51"/>
      <c r="CN41" s="51"/>
      <c r="CO41" s="51"/>
      <c r="CP41" s="51"/>
      <c r="CQ41" s="51"/>
      <c r="CR41" s="51"/>
      <c r="CS41" s="51"/>
      <c r="CT41" s="51"/>
      <c r="CU41" s="51"/>
      <c r="CV41" s="51"/>
      <c r="CW41" s="51"/>
      <c r="CX41" s="51"/>
      <c r="CY41" s="51"/>
      <c r="CZ41" s="51"/>
      <c r="DA41" s="51"/>
      <c r="DB41" s="51"/>
      <c r="DC41" s="51"/>
    </row>
    <row r="42" spans="1:107" ht="15.75" customHeight="1">
      <c r="A42" s="13"/>
      <c r="B42" s="153"/>
      <c r="C42" s="244"/>
      <c r="D42" s="222"/>
      <c r="E42" s="218"/>
      <c r="F42" s="218"/>
      <c r="G42" s="218"/>
      <c r="H42" s="224"/>
      <c r="I42" s="69"/>
      <c r="J42" s="183"/>
      <c r="K42" s="244"/>
      <c r="L42" s="222"/>
      <c r="M42" s="218"/>
      <c r="N42" s="218"/>
      <c r="O42" s="218"/>
      <c r="P42" s="216"/>
      <c r="Q42" s="69"/>
      <c r="R42" s="188"/>
      <c r="S42" s="244"/>
      <c r="T42" s="222"/>
      <c r="U42" s="218"/>
      <c r="V42" s="218"/>
      <c r="W42" s="218"/>
      <c r="X42" s="214"/>
      <c r="Y42" s="16"/>
      <c r="Z42" s="306"/>
      <c r="AA42" s="218"/>
      <c r="AB42" s="218"/>
      <c r="AC42" s="218"/>
      <c r="AD42" s="218"/>
      <c r="AE42" s="218"/>
      <c r="AF42" s="298"/>
      <c r="AG42" s="25"/>
      <c r="AH42" s="51"/>
      <c r="AI42" s="109"/>
      <c r="AJ42" s="109"/>
      <c r="AK42" s="109"/>
      <c r="AL42" s="109"/>
      <c r="AM42" s="109"/>
      <c r="AN42" s="109"/>
      <c r="AO42" s="109"/>
      <c r="AP42" s="109"/>
      <c r="AQ42" s="109"/>
      <c r="AR42" s="109"/>
      <c r="AS42" s="109"/>
      <c r="AT42" s="109"/>
      <c r="AU42" s="109"/>
      <c r="AV42" s="109"/>
      <c r="AW42" s="109"/>
      <c r="AX42" s="109"/>
      <c r="AY42" s="109"/>
      <c r="AZ42" s="109"/>
      <c r="BA42" s="109"/>
      <c r="BB42" s="109"/>
      <c r="BC42" s="109"/>
      <c r="BD42" s="109"/>
      <c r="BE42" s="109"/>
      <c r="BF42" s="109"/>
      <c r="BG42" s="109"/>
      <c r="BH42" s="109"/>
      <c r="BI42" s="109"/>
      <c r="BJ42" s="109"/>
      <c r="BK42" s="109"/>
      <c r="BL42" s="109"/>
      <c r="BM42" s="109"/>
      <c r="BN42" s="109"/>
      <c r="BO42" s="109"/>
      <c r="BP42" s="109"/>
      <c r="BQ42" s="51"/>
      <c r="BR42" s="51"/>
      <c r="BS42" s="51"/>
      <c r="BT42" s="51"/>
      <c r="BU42" s="51"/>
      <c r="BV42" s="51"/>
      <c r="BW42" s="51"/>
      <c r="BX42" s="51"/>
      <c r="BY42" s="51"/>
      <c r="BZ42" s="51"/>
      <c r="CA42" s="51"/>
      <c r="CB42" s="51"/>
      <c r="CC42" s="51"/>
      <c r="CD42" s="51"/>
      <c r="CE42" s="51"/>
      <c r="CF42" s="51"/>
      <c r="CG42" s="51"/>
      <c r="CH42" s="51"/>
      <c r="CI42" s="51"/>
      <c r="CJ42" s="51"/>
      <c r="CK42" s="51"/>
      <c r="CL42" s="51"/>
      <c r="CM42" s="51"/>
      <c r="CN42" s="51"/>
      <c r="CO42" s="51"/>
      <c r="CP42" s="51"/>
      <c r="CQ42" s="51"/>
      <c r="CR42" s="51"/>
      <c r="CS42" s="51"/>
      <c r="CT42" s="51"/>
      <c r="CU42" s="51"/>
      <c r="CV42" s="51"/>
      <c r="CW42" s="51"/>
      <c r="CX42" s="51"/>
      <c r="CY42" s="51"/>
      <c r="CZ42" s="51"/>
      <c r="DA42" s="51"/>
      <c r="DB42" s="51"/>
      <c r="DC42" s="51"/>
    </row>
    <row r="43" spans="1:107" ht="15.75" customHeight="1">
      <c r="A43" s="13"/>
      <c r="B43" s="258"/>
      <c r="C43" s="246"/>
      <c r="D43" s="222"/>
      <c r="E43" s="218"/>
      <c r="F43" s="218"/>
      <c r="G43" s="218"/>
      <c r="H43" s="224"/>
      <c r="I43" s="69"/>
      <c r="J43" s="245"/>
      <c r="K43" s="246"/>
      <c r="L43" s="222"/>
      <c r="M43" s="218"/>
      <c r="N43" s="218"/>
      <c r="O43" s="218"/>
      <c r="P43" s="216"/>
      <c r="Q43" s="69"/>
      <c r="R43" s="260"/>
      <c r="S43" s="246"/>
      <c r="T43" s="222"/>
      <c r="U43" s="218"/>
      <c r="V43" s="218"/>
      <c r="W43" s="218"/>
      <c r="X43" s="214"/>
      <c r="Y43" s="16"/>
      <c r="Z43" s="306"/>
      <c r="AA43" s="218"/>
      <c r="AB43" s="218"/>
      <c r="AC43" s="218"/>
      <c r="AD43" s="218"/>
      <c r="AE43" s="218"/>
      <c r="AF43" s="298"/>
      <c r="AG43" s="25"/>
      <c r="AH43" s="51"/>
      <c r="AI43" s="109"/>
      <c r="AJ43" s="109"/>
      <c r="AK43" s="109"/>
      <c r="AL43" s="109"/>
      <c r="AM43" s="109"/>
      <c r="AN43" s="109"/>
      <c r="AO43" s="109"/>
      <c r="AP43" s="109"/>
      <c r="AQ43" s="109"/>
      <c r="AR43" s="109"/>
      <c r="AS43" s="109"/>
      <c r="AT43" s="109"/>
      <c r="AU43" s="109"/>
      <c r="AV43" s="109"/>
      <c r="AW43" s="109"/>
      <c r="AX43" s="109"/>
      <c r="AY43" s="109"/>
      <c r="AZ43" s="109"/>
      <c r="BA43" s="109"/>
      <c r="BB43" s="109"/>
      <c r="BC43" s="109"/>
      <c r="BD43" s="109"/>
      <c r="BE43" s="109"/>
      <c r="BF43" s="109"/>
      <c r="BG43" s="109"/>
      <c r="BH43" s="109"/>
      <c r="BI43" s="109"/>
      <c r="BJ43" s="109"/>
      <c r="BK43" s="109"/>
      <c r="BL43" s="109"/>
      <c r="BM43" s="109"/>
      <c r="BN43" s="109"/>
      <c r="BO43" s="109"/>
      <c r="BP43" s="109"/>
      <c r="BQ43" s="51"/>
      <c r="BR43" s="51"/>
      <c r="BS43" s="51"/>
      <c r="BT43" s="51"/>
      <c r="BU43" s="51"/>
      <c r="BV43" s="51"/>
      <c r="BW43" s="51"/>
      <c r="BX43" s="51"/>
      <c r="BY43" s="51"/>
      <c r="BZ43" s="51"/>
      <c r="CA43" s="51"/>
      <c r="CB43" s="51"/>
      <c r="CC43" s="51"/>
      <c r="CD43" s="51"/>
      <c r="CE43" s="51"/>
      <c r="CF43" s="51"/>
      <c r="CG43" s="51"/>
      <c r="CH43" s="51"/>
      <c r="CI43" s="51"/>
      <c r="CJ43" s="51"/>
      <c r="CK43" s="51"/>
      <c r="CL43" s="51"/>
      <c r="CM43" s="51"/>
      <c r="CN43" s="51"/>
      <c r="CO43" s="51"/>
      <c r="CP43" s="51"/>
      <c r="CQ43" s="51"/>
      <c r="CR43" s="51"/>
      <c r="CS43" s="51"/>
      <c r="CT43" s="51"/>
      <c r="CU43" s="51"/>
      <c r="CV43" s="51"/>
      <c r="CW43" s="51"/>
      <c r="CX43" s="51"/>
      <c r="CY43" s="51"/>
      <c r="CZ43" s="51"/>
      <c r="DA43" s="51"/>
      <c r="DB43" s="51"/>
      <c r="DC43" s="51"/>
    </row>
    <row r="44" spans="1:107" ht="15.75" customHeight="1">
      <c r="A44" s="13"/>
      <c r="B44" s="240" t="s">
        <v>84</v>
      </c>
      <c r="C44" s="218"/>
      <c r="D44" s="71" t="s">
        <v>85</v>
      </c>
      <c r="E44" s="71" t="s">
        <v>86</v>
      </c>
      <c r="F44" s="71" t="s">
        <v>87</v>
      </c>
      <c r="G44" s="71" t="s">
        <v>88</v>
      </c>
      <c r="H44" s="72" t="s">
        <v>89</v>
      </c>
      <c r="I44" s="69"/>
      <c r="J44" s="217" t="s">
        <v>84</v>
      </c>
      <c r="K44" s="218"/>
      <c r="L44" s="73" t="s">
        <v>85</v>
      </c>
      <c r="M44" s="73" t="s">
        <v>86</v>
      </c>
      <c r="N44" s="73" t="s">
        <v>87</v>
      </c>
      <c r="O44" s="73" t="s">
        <v>88</v>
      </c>
      <c r="P44" s="74" t="s">
        <v>89</v>
      </c>
      <c r="Q44" s="69"/>
      <c r="R44" s="239" t="s">
        <v>84</v>
      </c>
      <c r="S44" s="218"/>
      <c r="T44" s="75" t="s">
        <v>85</v>
      </c>
      <c r="U44" s="75" t="s">
        <v>86</v>
      </c>
      <c r="V44" s="75" t="s">
        <v>87</v>
      </c>
      <c r="W44" s="75" t="s">
        <v>88</v>
      </c>
      <c r="X44" s="76" t="s">
        <v>89</v>
      </c>
      <c r="Y44" s="16"/>
      <c r="Z44" s="302"/>
      <c r="AA44" s="303"/>
      <c r="AB44" s="303"/>
      <c r="AC44" s="303"/>
      <c r="AD44" s="303"/>
      <c r="AE44" s="303"/>
      <c r="AF44" s="304"/>
      <c r="AG44" s="25"/>
      <c r="AH44" s="51"/>
      <c r="AI44" s="109"/>
      <c r="AJ44" s="109"/>
      <c r="AK44" s="109"/>
      <c r="AL44" s="109"/>
      <c r="AM44" s="109"/>
      <c r="AN44" s="109"/>
      <c r="AO44" s="109"/>
      <c r="AP44" s="109"/>
      <c r="AQ44" s="109"/>
      <c r="AR44" s="109"/>
      <c r="AS44" s="109"/>
      <c r="AT44" s="109"/>
      <c r="AU44" s="109"/>
      <c r="AV44" s="109"/>
      <c r="AW44" s="109"/>
      <c r="AX44" s="109"/>
      <c r="AY44" s="109"/>
      <c r="AZ44" s="109"/>
      <c r="BA44" s="109"/>
      <c r="BB44" s="109"/>
      <c r="BC44" s="109"/>
      <c r="BD44" s="109"/>
      <c r="BE44" s="109"/>
      <c r="BF44" s="109"/>
      <c r="BG44" s="109"/>
      <c r="BH44" s="109"/>
      <c r="BI44" s="109"/>
      <c r="BJ44" s="109"/>
      <c r="BK44" s="109"/>
      <c r="BL44" s="109"/>
      <c r="BM44" s="109"/>
      <c r="BN44" s="109"/>
      <c r="BO44" s="109"/>
      <c r="BP44" s="109"/>
      <c r="BQ44" s="51"/>
      <c r="BR44" s="51"/>
      <c r="BS44" s="51"/>
      <c r="BT44" s="51"/>
      <c r="BU44" s="51"/>
      <c r="BV44" s="51"/>
      <c r="BW44" s="51"/>
      <c r="BX44" s="51"/>
      <c r="BY44" s="51"/>
      <c r="BZ44" s="51"/>
      <c r="CA44" s="51"/>
      <c r="CB44" s="51"/>
      <c r="CC44" s="51"/>
      <c r="CD44" s="51"/>
      <c r="CE44" s="51"/>
      <c r="CF44" s="51"/>
      <c r="CG44" s="51"/>
      <c r="CH44" s="51"/>
      <c r="CI44" s="51"/>
      <c r="CJ44" s="51"/>
      <c r="CK44" s="51"/>
      <c r="CL44" s="51"/>
      <c r="CM44" s="51"/>
      <c r="CN44" s="51"/>
      <c r="CO44" s="51"/>
      <c r="CP44" s="51"/>
      <c r="CQ44" s="51"/>
      <c r="CR44" s="51"/>
      <c r="CS44" s="51"/>
      <c r="CT44" s="51"/>
      <c r="CU44" s="51"/>
      <c r="CV44" s="51"/>
      <c r="CW44" s="51"/>
      <c r="CX44" s="51"/>
      <c r="CY44" s="51"/>
      <c r="CZ44" s="51"/>
      <c r="DA44" s="51"/>
      <c r="DB44" s="51"/>
      <c r="DC44" s="51"/>
    </row>
    <row r="45" spans="1:107" ht="15.75" customHeight="1">
      <c r="A45" s="13"/>
      <c r="B45" s="79"/>
      <c r="C45" s="80"/>
      <c r="D45" s="81"/>
      <c r="E45" s="81"/>
      <c r="F45" s="81"/>
      <c r="G45" s="81"/>
      <c r="H45" s="82"/>
      <c r="I45" s="69"/>
      <c r="J45" s="83"/>
      <c r="K45" s="80"/>
      <c r="L45" s="81"/>
      <c r="M45" s="81"/>
      <c r="N45" s="81"/>
      <c r="O45" s="81"/>
      <c r="P45" s="84"/>
      <c r="Q45" s="69"/>
      <c r="R45" s="85"/>
      <c r="S45" s="80"/>
      <c r="T45" s="81"/>
      <c r="U45" s="81"/>
      <c r="V45" s="81"/>
      <c r="W45" s="81"/>
      <c r="X45" s="86"/>
      <c r="Y45" s="16"/>
      <c r="Z45" s="107"/>
      <c r="AA45" s="107"/>
      <c r="AB45" s="107"/>
      <c r="AC45" s="107"/>
      <c r="AD45" s="107"/>
      <c r="AE45" s="107"/>
      <c r="AF45" s="107"/>
      <c r="AG45" s="25"/>
      <c r="AH45" s="51"/>
      <c r="AI45" s="109"/>
      <c r="AJ45" s="109"/>
      <c r="AK45" s="109"/>
      <c r="AL45" s="109"/>
      <c r="AM45" s="109"/>
      <c r="AN45" s="109"/>
      <c r="AO45" s="109"/>
      <c r="AP45" s="109"/>
      <c r="AQ45" s="109"/>
      <c r="AR45" s="109"/>
      <c r="AS45" s="109"/>
      <c r="AT45" s="109"/>
      <c r="AU45" s="109"/>
      <c r="AV45" s="109"/>
      <c r="AW45" s="109"/>
      <c r="AX45" s="109"/>
      <c r="AY45" s="109"/>
      <c r="AZ45" s="109"/>
      <c r="BA45" s="109"/>
      <c r="BB45" s="109"/>
      <c r="BC45" s="109"/>
      <c r="BD45" s="109"/>
      <c r="BE45" s="109"/>
      <c r="BF45" s="109"/>
      <c r="BG45" s="109"/>
      <c r="BH45" s="109"/>
      <c r="BI45" s="109"/>
      <c r="BJ45" s="109"/>
      <c r="BK45" s="109"/>
      <c r="BL45" s="109"/>
      <c r="BM45" s="109"/>
      <c r="BN45" s="109"/>
      <c r="BO45" s="109"/>
      <c r="BP45" s="109"/>
      <c r="BQ45" s="51"/>
      <c r="BR45" s="51"/>
      <c r="BS45" s="51"/>
      <c r="BT45" s="51"/>
      <c r="BU45" s="51"/>
      <c r="BV45" s="51"/>
      <c r="BW45" s="51"/>
      <c r="BX45" s="51"/>
      <c r="BY45" s="51"/>
      <c r="BZ45" s="51"/>
      <c r="CA45" s="51"/>
      <c r="CB45" s="51"/>
      <c r="CC45" s="51"/>
      <c r="CD45" s="51"/>
      <c r="CE45" s="51"/>
      <c r="CF45" s="51"/>
      <c r="CG45" s="51"/>
      <c r="CH45" s="51"/>
      <c r="CI45" s="51"/>
      <c r="CJ45" s="51"/>
      <c r="CK45" s="51"/>
      <c r="CL45" s="51"/>
      <c r="CM45" s="51"/>
      <c r="CN45" s="51"/>
      <c r="CO45" s="51"/>
      <c r="CP45" s="51"/>
      <c r="CQ45" s="51"/>
      <c r="CR45" s="51"/>
      <c r="CS45" s="51"/>
      <c r="CT45" s="51"/>
      <c r="CU45" s="51"/>
      <c r="CV45" s="51"/>
      <c r="CW45" s="51"/>
      <c r="CX45" s="51"/>
      <c r="CY45" s="51"/>
      <c r="CZ45" s="51"/>
      <c r="DA45" s="51"/>
      <c r="DB45" s="51"/>
      <c r="DC45" s="51"/>
    </row>
    <row r="46" spans="1:107" ht="15.75" customHeight="1">
      <c r="A46" s="13"/>
      <c r="B46" s="89"/>
      <c r="C46" s="80"/>
      <c r="D46" s="81"/>
      <c r="E46" s="81"/>
      <c r="F46" s="81"/>
      <c r="G46" s="81"/>
      <c r="H46" s="82"/>
      <c r="I46" s="69"/>
      <c r="J46" s="90"/>
      <c r="K46" s="80"/>
      <c r="L46" s="81"/>
      <c r="M46" s="81"/>
      <c r="N46" s="81"/>
      <c r="O46" s="81"/>
      <c r="P46" s="84"/>
      <c r="Q46" s="69"/>
      <c r="R46" s="91"/>
      <c r="S46" s="80"/>
      <c r="T46" s="81"/>
      <c r="U46" s="81"/>
      <c r="V46" s="81"/>
      <c r="W46" s="81"/>
      <c r="X46" s="86"/>
      <c r="Y46" s="16"/>
      <c r="Z46" s="305" t="s">
        <v>94</v>
      </c>
      <c r="AA46" s="145"/>
      <c r="AB46" s="145"/>
      <c r="AC46" s="145"/>
      <c r="AD46" s="145"/>
      <c r="AE46" s="145"/>
      <c r="AF46" s="146"/>
      <c r="AG46" s="25"/>
      <c r="AH46" s="51"/>
      <c r="AI46" s="109"/>
      <c r="AJ46" s="109"/>
      <c r="AK46" s="109"/>
      <c r="AL46" s="109"/>
      <c r="AM46" s="109"/>
      <c r="AN46" s="109"/>
      <c r="AO46" s="109"/>
      <c r="AP46" s="109"/>
      <c r="AQ46" s="109"/>
      <c r="AR46" s="109"/>
      <c r="AS46" s="109"/>
      <c r="AT46" s="109"/>
      <c r="AU46" s="109"/>
      <c r="AV46" s="109"/>
      <c r="AW46" s="109"/>
      <c r="AX46" s="109"/>
      <c r="AY46" s="109"/>
      <c r="AZ46" s="109"/>
      <c r="BA46" s="109"/>
      <c r="BB46" s="109"/>
      <c r="BC46" s="109"/>
      <c r="BD46" s="109"/>
      <c r="BE46" s="109"/>
      <c r="BF46" s="109"/>
      <c r="BG46" s="109"/>
      <c r="BH46" s="109"/>
      <c r="BI46" s="109"/>
      <c r="BJ46" s="109"/>
      <c r="BK46" s="109"/>
      <c r="BL46" s="109"/>
      <c r="BM46" s="109"/>
      <c r="BN46" s="109"/>
      <c r="BO46" s="109"/>
      <c r="BP46" s="109"/>
      <c r="BQ46" s="51"/>
      <c r="BR46" s="51"/>
      <c r="BS46" s="51"/>
      <c r="BT46" s="51"/>
      <c r="BU46" s="51"/>
      <c r="BV46" s="51"/>
      <c r="BW46" s="51"/>
      <c r="BX46" s="51"/>
      <c r="BY46" s="51"/>
      <c r="BZ46" s="51"/>
      <c r="CA46" s="51"/>
      <c r="CB46" s="51"/>
      <c r="CC46" s="51"/>
      <c r="CD46" s="51"/>
      <c r="CE46" s="51"/>
      <c r="CF46" s="51"/>
      <c r="CG46" s="51"/>
      <c r="CH46" s="51"/>
      <c r="CI46" s="51"/>
      <c r="CJ46" s="51"/>
      <c r="CK46" s="51"/>
      <c r="CL46" s="51"/>
      <c r="CM46" s="51"/>
      <c r="CN46" s="51"/>
      <c r="CO46" s="51"/>
      <c r="CP46" s="51"/>
      <c r="CQ46" s="51"/>
      <c r="CR46" s="51"/>
      <c r="CS46" s="51"/>
      <c r="CT46" s="51"/>
      <c r="CU46" s="51"/>
      <c r="CV46" s="51"/>
      <c r="CW46" s="51"/>
      <c r="CX46" s="51"/>
      <c r="CY46" s="51"/>
      <c r="CZ46" s="51"/>
      <c r="DA46" s="51"/>
      <c r="DB46" s="51"/>
      <c r="DC46" s="51"/>
    </row>
    <row r="47" spans="1:107" ht="15.75" customHeight="1">
      <c r="A47" s="13"/>
      <c r="B47" s="89"/>
      <c r="C47" s="80"/>
      <c r="D47" s="81"/>
      <c r="E47" s="81"/>
      <c r="F47" s="81"/>
      <c r="G47" s="81"/>
      <c r="H47" s="82"/>
      <c r="I47" s="69"/>
      <c r="J47" s="90"/>
      <c r="K47" s="80"/>
      <c r="L47" s="81"/>
      <c r="M47" s="81"/>
      <c r="N47" s="81"/>
      <c r="O47" s="81"/>
      <c r="P47" s="84"/>
      <c r="Q47" s="69"/>
      <c r="R47" s="91"/>
      <c r="S47" s="80"/>
      <c r="T47" s="81"/>
      <c r="U47" s="81"/>
      <c r="V47" s="81"/>
      <c r="W47" s="81"/>
      <c r="X47" s="86"/>
      <c r="Y47" s="16"/>
      <c r="Z47" s="147"/>
      <c r="AA47" s="148"/>
      <c r="AB47" s="148"/>
      <c r="AC47" s="148"/>
      <c r="AD47" s="148"/>
      <c r="AE47" s="148"/>
      <c r="AF47" s="149"/>
      <c r="AG47" s="25"/>
      <c r="AH47" s="51"/>
      <c r="AI47" s="109"/>
      <c r="AJ47" s="109"/>
      <c r="AK47" s="109"/>
      <c r="AL47" s="109"/>
      <c r="AM47" s="109"/>
      <c r="AN47" s="109"/>
      <c r="AO47" s="109"/>
      <c r="AP47" s="109"/>
      <c r="AQ47" s="109"/>
      <c r="AR47" s="109"/>
      <c r="AS47" s="109"/>
      <c r="AT47" s="109"/>
      <c r="AU47" s="109"/>
      <c r="AV47" s="109"/>
      <c r="AW47" s="109"/>
      <c r="AX47" s="109"/>
      <c r="AY47" s="109"/>
      <c r="AZ47" s="109"/>
      <c r="BA47" s="109"/>
      <c r="BB47" s="109"/>
      <c r="BC47" s="109"/>
      <c r="BD47" s="109"/>
      <c r="BE47" s="109"/>
      <c r="BF47" s="109"/>
      <c r="BG47" s="109"/>
      <c r="BH47" s="109"/>
      <c r="BI47" s="109"/>
      <c r="BJ47" s="109"/>
      <c r="BK47" s="109"/>
      <c r="BL47" s="109"/>
      <c r="BM47" s="109"/>
      <c r="BN47" s="109"/>
      <c r="BO47" s="109"/>
      <c r="BP47" s="109"/>
      <c r="BQ47" s="51"/>
      <c r="BR47" s="51"/>
      <c r="BS47" s="51"/>
      <c r="BT47" s="51"/>
      <c r="BU47" s="51"/>
      <c r="BV47" s="51"/>
      <c r="BW47" s="51"/>
      <c r="BX47" s="51"/>
      <c r="BY47" s="51"/>
      <c r="BZ47" s="51"/>
      <c r="CA47" s="51"/>
      <c r="CB47" s="51"/>
      <c r="CC47" s="51"/>
      <c r="CD47" s="51"/>
      <c r="CE47" s="51"/>
      <c r="CF47" s="51"/>
      <c r="CG47" s="51"/>
      <c r="CH47" s="51"/>
      <c r="CI47" s="51"/>
      <c r="CJ47" s="51"/>
      <c r="CK47" s="51"/>
      <c r="CL47" s="51"/>
      <c r="CM47" s="51"/>
      <c r="CN47" s="51"/>
      <c r="CO47" s="51"/>
      <c r="CP47" s="51"/>
      <c r="CQ47" s="51"/>
      <c r="CR47" s="51"/>
      <c r="CS47" s="51"/>
      <c r="CT47" s="51"/>
      <c r="CU47" s="51"/>
      <c r="CV47" s="51"/>
      <c r="CW47" s="51"/>
      <c r="CX47" s="51"/>
      <c r="CY47" s="51"/>
      <c r="CZ47" s="51"/>
      <c r="DA47" s="51"/>
      <c r="DB47" s="51"/>
      <c r="DC47" s="51"/>
    </row>
    <row r="48" spans="1:107">
      <c r="A48" s="13"/>
      <c r="B48" s="89"/>
      <c r="C48" s="80"/>
      <c r="D48" s="81"/>
      <c r="E48" s="81"/>
      <c r="F48" s="81"/>
      <c r="G48" s="81"/>
      <c r="H48" s="82"/>
      <c r="I48" s="69"/>
      <c r="J48" s="90"/>
      <c r="K48" s="80"/>
      <c r="L48" s="81"/>
      <c r="M48" s="81"/>
      <c r="N48" s="81"/>
      <c r="O48" s="81"/>
      <c r="P48" s="84"/>
      <c r="Q48" s="69"/>
      <c r="R48" s="91"/>
      <c r="S48" s="80"/>
      <c r="T48" s="81"/>
      <c r="U48" s="81"/>
      <c r="V48" s="81"/>
      <c r="W48" s="81"/>
      <c r="X48" s="86"/>
      <c r="Y48" s="16"/>
      <c r="Z48" s="147"/>
      <c r="AA48" s="148"/>
      <c r="AB48" s="148"/>
      <c r="AC48" s="148"/>
      <c r="AD48" s="148"/>
      <c r="AE48" s="148"/>
      <c r="AF48" s="149"/>
      <c r="AG48" s="25"/>
      <c r="AH48" s="51"/>
      <c r="AI48" s="109"/>
      <c r="AJ48" s="109"/>
      <c r="AK48" s="109"/>
      <c r="AL48" s="109"/>
      <c r="AM48" s="109"/>
      <c r="AN48" s="109"/>
      <c r="AO48" s="109"/>
      <c r="AP48" s="109"/>
      <c r="AQ48" s="109"/>
      <c r="AR48" s="109"/>
      <c r="AS48" s="109"/>
      <c r="AT48" s="109"/>
      <c r="AU48" s="109"/>
      <c r="AV48" s="109"/>
      <c r="AW48" s="109"/>
      <c r="AX48" s="109"/>
      <c r="AY48" s="109"/>
      <c r="AZ48" s="109"/>
      <c r="BA48" s="109"/>
      <c r="BB48" s="109"/>
      <c r="BC48" s="109"/>
      <c r="BD48" s="109"/>
      <c r="BE48" s="109"/>
      <c r="BF48" s="109"/>
      <c r="BG48" s="109"/>
      <c r="BH48" s="109"/>
      <c r="BI48" s="109"/>
      <c r="BJ48" s="109"/>
      <c r="BK48" s="109"/>
      <c r="BL48" s="109"/>
      <c r="BM48" s="109"/>
      <c r="BN48" s="109"/>
      <c r="BO48" s="109"/>
      <c r="BP48" s="109"/>
      <c r="BQ48" s="51"/>
      <c r="BR48" s="51"/>
      <c r="BS48" s="51"/>
      <c r="BT48" s="51"/>
      <c r="BU48" s="51"/>
      <c r="BV48" s="51"/>
      <c r="BW48" s="51"/>
      <c r="BX48" s="51"/>
      <c r="BY48" s="51"/>
      <c r="BZ48" s="51"/>
      <c r="CA48" s="51"/>
      <c r="CB48" s="51"/>
      <c r="CC48" s="51"/>
      <c r="CD48" s="51"/>
      <c r="CE48" s="51"/>
      <c r="CF48" s="51"/>
      <c r="CG48" s="51"/>
      <c r="CH48" s="51"/>
      <c r="CI48" s="51"/>
      <c r="CJ48" s="51"/>
      <c r="CK48" s="51"/>
      <c r="CL48" s="51"/>
      <c r="CM48" s="51"/>
      <c r="CN48" s="51"/>
      <c r="CO48" s="51"/>
      <c r="CP48" s="51"/>
      <c r="CQ48" s="51"/>
      <c r="CR48" s="51"/>
      <c r="CS48" s="51"/>
      <c r="CT48" s="51"/>
      <c r="CU48" s="51"/>
      <c r="CV48" s="51"/>
      <c r="CW48" s="51"/>
      <c r="CX48" s="51"/>
      <c r="CY48" s="51"/>
      <c r="CZ48" s="51"/>
      <c r="DA48" s="51"/>
      <c r="DB48" s="51"/>
      <c r="DC48" s="51"/>
    </row>
    <row r="49" spans="1:107">
      <c r="A49" s="13"/>
      <c r="B49" s="89"/>
      <c r="C49" s="80"/>
      <c r="D49" s="81"/>
      <c r="E49" s="81"/>
      <c r="F49" s="81"/>
      <c r="G49" s="81"/>
      <c r="H49" s="82"/>
      <c r="I49" s="69"/>
      <c r="J49" s="90"/>
      <c r="K49" s="80"/>
      <c r="L49" s="81"/>
      <c r="M49" s="81"/>
      <c r="N49" s="81"/>
      <c r="O49" s="81"/>
      <c r="P49" s="84"/>
      <c r="Q49" s="69"/>
      <c r="R49" s="91"/>
      <c r="S49" s="80"/>
      <c r="T49" s="81"/>
      <c r="U49" s="81"/>
      <c r="V49" s="81"/>
      <c r="W49" s="81"/>
      <c r="X49" s="86"/>
      <c r="Y49" s="16"/>
      <c r="Z49" s="229"/>
      <c r="AA49" s="218"/>
      <c r="AB49" s="218"/>
      <c r="AC49" s="218"/>
      <c r="AD49" s="218"/>
      <c r="AE49" s="218"/>
      <c r="AF49" s="230"/>
      <c r="AG49" s="25"/>
      <c r="AH49" s="51"/>
      <c r="AI49" s="109"/>
      <c r="AJ49" s="109"/>
      <c r="AK49" s="109"/>
      <c r="AL49" s="109"/>
      <c r="AM49" s="109"/>
      <c r="AN49" s="109"/>
      <c r="AO49" s="109"/>
      <c r="AP49" s="109"/>
      <c r="AQ49" s="109"/>
      <c r="AR49" s="109"/>
      <c r="AS49" s="109"/>
      <c r="AT49" s="109"/>
      <c r="AU49" s="109"/>
      <c r="AV49" s="109"/>
      <c r="AW49" s="109"/>
      <c r="AX49" s="109"/>
      <c r="AY49" s="109"/>
      <c r="AZ49" s="109"/>
      <c r="BA49" s="109"/>
      <c r="BB49" s="109"/>
      <c r="BC49" s="109"/>
      <c r="BD49" s="109"/>
      <c r="BE49" s="109"/>
      <c r="BF49" s="109"/>
      <c r="BG49" s="109"/>
      <c r="BH49" s="109"/>
      <c r="BI49" s="109"/>
      <c r="BJ49" s="109"/>
      <c r="BK49" s="109"/>
      <c r="BL49" s="109"/>
      <c r="BM49" s="109"/>
      <c r="BN49" s="109"/>
      <c r="BO49" s="109"/>
      <c r="BP49" s="109"/>
      <c r="BQ49" s="51"/>
      <c r="BR49" s="51"/>
      <c r="BS49" s="51"/>
      <c r="BT49" s="51"/>
      <c r="BU49" s="51"/>
      <c r="BV49" s="51"/>
      <c r="BW49" s="51"/>
      <c r="BX49" s="51"/>
      <c r="BY49" s="51"/>
      <c r="BZ49" s="51"/>
      <c r="CA49" s="51"/>
      <c r="CB49" s="51"/>
      <c r="CC49" s="51"/>
      <c r="CD49" s="51"/>
      <c r="CE49" s="51"/>
      <c r="CF49" s="51"/>
      <c r="CG49" s="51"/>
      <c r="CH49" s="51"/>
      <c r="CI49" s="51"/>
      <c r="CJ49" s="51"/>
      <c r="CK49" s="51"/>
      <c r="CL49" s="51"/>
      <c r="CM49" s="51"/>
      <c r="CN49" s="51"/>
      <c r="CO49" s="51"/>
      <c r="CP49" s="51"/>
      <c r="CQ49" s="51"/>
      <c r="CR49" s="51"/>
      <c r="CS49" s="51"/>
      <c r="CT49" s="51"/>
      <c r="CU49" s="51"/>
      <c r="CV49" s="51"/>
      <c r="CW49" s="51"/>
      <c r="CX49" s="51"/>
      <c r="CY49" s="51"/>
      <c r="CZ49" s="51"/>
      <c r="DA49" s="51"/>
      <c r="DB49" s="51"/>
      <c r="DC49" s="51"/>
    </row>
    <row r="50" spans="1:107">
      <c r="A50" s="13"/>
      <c r="B50" s="89"/>
      <c r="C50" s="80"/>
      <c r="D50" s="81"/>
      <c r="E50" s="81"/>
      <c r="F50" s="81"/>
      <c r="G50" s="81"/>
      <c r="H50" s="82"/>
      <c r="I50" s="69"/>
      <c r="J50" s="90"/>
      <c r="K50" s="80"/>
      <c r="L50" s="81"/>
      <c r="M50" s="81"/>
      <c r="N50" s="81"/>
      <c r="O50" s="81"/>
      <c r="P50" s="84"/>
      <c r="Q50" s="69"/>
      <c r="R50" s="91"/>
      <c r="S50" s="80"/>
      <c r="T50" s="81"/>
      <c r="U50" s="81"/>
      <c r="V50" s="81"/>
      <c r="W50" s="81"/>
      <c r="X50" s="86"/>
      <c r="Y50" s="16"/>
      <c r="Z50" s="229"/>
      <c r="AA50" s="218"/>
      <c r="AB50" s="218"/>
      <c r="AC50" s="218"/>
      <c r="AD50" s="218"/>
      <c r="AE50" s="218"/>
      <c r="AF50" s="230"/>
      <c r="AG50" s="25"/>
      <c r="AH50" s="51"/>
      <c r="AI50" s="109"/>
      <c r="AJ50" s="109"/>
      <c r="AK50" s="109"/>
      <c r="AL50" s="109"/>
      <c r="AM50" s="109"/>
      <c r="AN50" s="109"/>
      <c r="AO50" s="109"/>
      <c r="AP50" s="109"/>
      <c r="AQ50" s="109"/>
      <c r="AR50" s="109"/>
      <c r="AS50" s="109"/>
      <c r="AT50" s="109"/>
      <c r="AU50" s="109"/>
      <c r="AV50" s="109"/>
      <c r="AW50" s="109"/>
      <c r="AX50" s="109"/>
      <c r="AY50" s="109"/>
      <c r="AZ50" s="109"/>
      <c r="BA50" s="109"/>
      <c r="BB50" s="109"/>
      <c r="BC50" s="109"/>
      <c r="BD50" s="109"/>
      <c r="BE50" s="109"/>
      <c r="BF50" s="109"/>
      <c r="BG50" s="109"/>
      <c r="BH50" s="109"/>
      <c r="BI50" s="109"/>
      <c r="BJ50" s="109"/>
      <c r="BK50" s="109"/>
      <c r="BL50" s="109"/>
      <c r="BM50" s="109"/>
      <c r="BN50" s="109"/>
      <c r="BO50" s="109"/>
      <c r="BP50" s="109"/>
      <c r="BQ50" s="51"/>
      <c r="BR50" s="51"/>
      <c r="BS50" s="51"/>
      <c r="BT50" s="51"/>
      <c r="BU50" s="51"/>
      <c r="BV50" s="51"/>
      <c r="BW50" s="51"/>
      <c r="BX50" s="51"/>
      <c r="BY50" s="51"/>
      <c r="BZ50" s="51"/>
      <c r="CA50" s="51"/>
      <c r="CB50" s="51"/>
      <c r="CC50" s="51"/>
      <c r="CD50" s="51"/>
      <c r="CE50" s="51"/>
      <c r="CF50" s="51"/>
      <c r="CG50" s="51"/>
      <c r="CH50" s="51"/>
      <c r="CI50" s="51"/>
      <c r="CJ50" s="51"/>
      <c r="CK50" s="51"/>
      <c r="CL50" s="51"/>
      <c r="CM50" s="51"/>
      <c r="CN50" s="51"/>
      <c r="CO50" s="51"/>
      <c r="CP50" s="51"/>
      <c r="CQ50" s="51"/>
      <c r="CR50" s="51"/>
      <c r="CS50" s="51"/>
      <c r="CT50" s="51"/>
      <c r="CU50" s="51"/>
      <c r="CV50" s="51"/>
      <c r="CW50" s="51"/>
      <c r="CX50" s="51"/>
      <c r="CY50" s="51"/>
      <c r="CZ50" s="51"/>
      <c r="DA50" s="51"/>
      <c r="DB50" s="51"/>
      <c r="DC50" s="51"/>
    </row>
    <row r="51" spans="1:107">
      <c r="A51" s="13"/>
      <c r="B51" s="89"/>
      <c r="C51" s="80"/>
      <c r="D51" s="81"/>
      <c r="E51" s="81"/>
      <c r="F51" s="81"/>
      <c r="G51" s="81"/>
      <c r="H51" s="82"/>
      <c r="I51" s="69"/>
      <c r="J51" s="90"/>
      <c r="K51" s="80"/>
      <c r="L51" s="81"/>
      <c r="M51" s="81"/>
      <c r="N51" s="81"/>
      <c r="O51" s="81"/>
      <c r="P51" s="84"/>
      <c r="Q51" s="69"/>
      <c r="R51" s="91"/>
      <c r="S51" s="80"/>
      <c r="T51" s="81"/>
      <c r="U51" s="81"/>
      <c r="V51" s="81"/>
      <c r="W51" s="81"/>
      <c r="X51" s="86"/>
      <c r="Y51" s="16"/>
      <c r="Z51" s="229"/>
      <c r="AA51" s="218"/>
      <c r="AB51" s="218"/>
      <c r="AC51" s="218"/>
      <c r="AD51" s="218"/>
      <c r="AE51" s="218"/>
      <c r="AF51" s="230"/>
      <c r="AG51" s="25"/>
      <c r="AH51" s="51"/>
      <c r="AI51" s="109"/>
      <c r="AJ51" s="109"/>
      <c r="AK51" s="109"/>
      <c r="AL51" s="109"/>
      <c r="AM51" s="109"/>
      <c r="AN51" s="109"/>
      <c r="AO51" s="109"/>
      <c r="AP51" s="109"/>
      <c r="AQ51" s="109"/>
      <c r="AR51" s="109"/>
      <c r="AS51" s="109"/>
      <c r="AT51" s="109"/>
      <c r="AU51" s="109"/>
      <c r="AV51" s="109"/>
      <c r="AW51" s="109"/>
      <c r="AX51" s="109"/>
      <c r="AY51" s="109"/>
      <c r="AZ51" s="109"/>
      <c r="BA51" s="109"/>
      <c r="BB51" s="109"/>
      <c r="BC51" s="109"/>
      <c r="BD51" s="109"/>
      <c r="BE51" s="109"/>
      <c r="BF51" s="109"/>
      <c r="BG51" s="109"/>
      <c r="BH51" s="109"/>
      <c r="BI51" s="109"/>
      <c r="BJ51" s="109"/>
      <c r="BK51" s="109"/>
      <c r="BL51" s="109"/>
      <c r="BM51" s="109"/>
      <c r="BN51" s="109"/>
      <c r="BO51" s="109"/>
      <c r="BP51" s="109"/>
      <c r="BQ51" s="51"/>
      <c r="BR51" s="51"/>
      <c r="BS51" s="51"/>
      <c r="BT51" s="51"/>
      <c r="BU51" s="51"/>
      <c r="BV51" s="51"/>
      <c r="BW51" s="51"/>
      <c r="BX51" s="51"/>
      <c r="BY51" s="51"/>
      <c r="BZ51" s="51"/>
      <c r="CA51" s="51"/>
      <c r="CB51" s="51"/>
      <c r="CC51" s="51"/>
      <c r="CD51" s="51"/>
      <c r="CE51" s="51"/>
      <c r="CF51" s="51"/>
      <c r="CG51" s="51"/>
      <c r="CH51" s="51"/>
      <c r="CI51" s="51"/>
      <c r="CJ51" s="51"/>
      <c r="CK51" s="51"/>
      <c r="CL51" s="51"/>
      <c r="CM51" s="51"/>
      <c r="CN51" s="51"/>
      <c r="CO51" s="51"/>
      <c r="CP51" s="51"/>
      <c r="CQ51" s="51"/>
      <c r="CR51" s="51"/>
      <c r="CS51" s="51"/>
      <c r="CT51" s="51"/>
      <c r="CU51" s="51"/>
      <c r="CV51" s="51"/>
      <c r="CW51" s="51"/>
      <c r="CX51" s="51"/>
      <c r="CY51" s="51"/>
      <c r="CZ51" s="51"/>
      <c r="DA51" s="51"/>
      <c r="DB51" s="51"/>
      <c r="DC51" s="51"/>
    </row>
    <row r="52" spans="1:107">
      <c r="A52" s="13"/>
      <c r="B52" s="89"/>
      <c r="C52" s="80"/>
      <c r="D52" s="81"/>
      <c r="E52" s="81"/>
      <c r="F52" s="81"/>
      <c r="G52" s="81"/>
      <c r="H52" s="82"/>
      <c r="I52" s="69"/>
      <c r="J52" s="90"/>
      <c r="K52" s="80"/>
      <c r="L52" s="81"/>
      <c r="M52" s="81"/>
      <c r="N52" s="81"/>
      <c r="O52" s="81"/>
      <c r="P52" s="84"/>
      <c r="Q52" s="69"/>
      <c r="R52" s="91"/>
      <c r="S52" s="80"/>
      <c r="T52" s="81"/>
      <c r="U52" s="81"/>
      <c r="V52" s="81"/>
      <c r="W52" s="81"/>
      <c r="X52" s="86"/>
      <c r="Y52" s="16"/>
      <c r="Z52" s="229"/>
      <c r="AA52" s="218"/>
      <c r="AB52" s="218"/>
      <c r="AC52" s="218"/>
      <c r="AD52" s="218"/>
      <c r="AE52" s="218"/>
      <c r="AF52" s="230"/>
      <c r="AG52" s="25"/>
      <c r="AH52" s="51"/>
      <c r="AI52" s="109"/>
      <c r="AJ52" s="109"/>
      <c r="AK52" s="109"/>
      <c r="AL52" s="109"/>
      <c r="AM52" s="109"/>
      <c r="AN52" s="109"/>
      <c r="AO52" s="109"/>
      <c r="AP52" s="109"/>
      <c r="AQ52" s="109"/>
      <c r="AR52" s="109"/>
      <c r="AS52" s="109"/>
      <c r="AT52" s="109"/>
      <c r="AU52" s="109"/>
      <c r="AV52" s="109"/>
      <c r="AW52" s="109"/>
      <c r="AX52" s="109"/>
      <c r="AY52" s="109"/>
      <c r="AZ52" s="109"/>
      <c r="BA52" s="109"/>
      <c r="BB52" s="109"/>
      <c r="BC52" s="109"/>
      <c r="BD52" s="109"/>
      <c r="BE52" s="109"/>
      <c r="BF52" s="109"/>
      <c r="BG52" s="109"/>
      <c r="BH52" s="109"/>
      <c r="BI52" s="109"/>
      <c r="BJ52" s="109"/>
      <c r="BK52" s="109"/>
      <c r="BL52" s="109"/>
      <c r="BM52" s="109"/>
      <c r="BN52" s="109"/>
      <c r="BO52" s="109"/>
      <c r="BP52" s="109"/>
      <c r="BQ52" s="51"/>
      <c r="BR52" s="51"/>
      <c r="BS52" s="51"/>
      <c r="BT52" s="51"/>
      <c r="BU52" s="51"/>
      <c r="BV52" s="51"/>
      <c r="BW52" s="51"/>
      <c r="BX52" s="51"/>
      <c r="BY52" s="51"/>
      <c r="BZ52" s="51"/>
      <c r="CA52" s="51"/>
      <c r="CB52" s="51"/>
      <c r="CC52" s="51"/>
      <c r="CD52" s="51"/>
      <c r="CE52" s="51"/>
      <c r="CF52" s="51"/>
      <c r="CG52" s="51"/>
      <c r="CH52" s="51"/>
      <c r="CI52" s="51"/>
      <c r="CJ52" s="51"/>
      <c r="CK52" s="51"/>
      <c r="CL52" s="51"/>
      <c r="CM52" s="51"/>
      <c r="CN52" s="51"/>
      <c r="CO52" s="51"/>
      <c r="CP52" s="51"/>
      <c r="CQ52" s="51"/>
      <c r="CR52" s="51"/>
      <c r="CS52" s="51"/>
      <c r="CT52" s="51"/>
      <c r="CU52" s="51"/>
      <c r="CV52" s="51"/>
      <c r="CW52" s="51"/>
      <c r="CX52" s="51"/>
      <c r="CY52" s="51"/>
      <c r="CZ52" s="51"/>
      <c r="DA52" s="51"/>
      <c r="DB52" s="51"/>
      <c r="DC52" s="51"/>
    </row>
    <row r="53" spans="1:107">
      <c r="A53" s="13"/>
      <c r="B53" s="89"/>
      <c r="C53" s="80"/>
      <c r="D53" s="81"/>
      <c r="E53" s="81"/>
      <c r="F53" s="81"/>
      <c r="G53" s="81"/>
      <c r="H53" s="82"/>
      <c r="I53" s="69"/>
      <c r="J53" s="90"/>
      <c r="K53" s="80"/>
      <c r="L53" s="81"/>
      <c r="M53" s="81"/>
      <c r="N53" s="81"/>
      <c r="O53" s="81"/>
      <c r="P53" s="84"/>
      <c r="Q53" s="69"/>
      <c r="R53" s="91"/>
      <c r="S53" s="80"/>
      <c r="T53" s="81"/>
      <c r="U53" s="81"/>
      <c r="V53" s="81"/>
      <c r="W53" s="81"/>
      <c r="X53" s="86"/>
      <c r="Y53" s="16"/>
      <c r="Z53" s="229"/>
      <c r="AA53" s="218"/>
      <c r="AB53" s="218"/>
      <c r="AC53" s="218"/>
      <c r="AD53" s="218"/>
      <c r="AE53" s="218"/>
      <c r="AF53" s="230"/>
      <c r="AG53" s="25"/>
      <c r="AH53" s="51"/>
      <c r="AI53" s="109"/>
      <c r="AJ53" s="109"/>
      <c r="AK53" s="109"/>
      <c r="AL53" s="109"/>
      <c r="AM53" s="109"/>
      <c r="AN53" s="109"/>
      <c r="AO53" s="109"/>
      <c r="AP53" s="109"/>
      <c r="AQ53" s="109"/>
      <c r="AR53" s="109"/>
      <c r="AS53" s="109"/>
      <c r="AT53" s="109"/>
      <c r="AU53" s="109"/>
      <c r="AV53" s="109"/>
      <c r="AW53" s="109"/>
      <c r="AX53" s="109"/>
      <c r="AY53" s="109"/>
      <c r="AZ53" s="109"/>
      <c r="BA53" s="109"/>
      <c r="BB53" s="109"/>
      <c r="BC53" s="109"/>
      <c r="BD53" s="109"/>
      <c r="BE53" s="109"/>
      <c r="BF53" s="109"/>
      <c r="BG53" s="109"/>
      <c r="BH53" s="109"/>
      <c r="BI53" s="109"/>
      <c r="BJ53" s="109"/>
      <c r="BK53" s="109"/>
      <c r="BL53" s="109"/>
      <c r="BM53" s="109"/>
      <c r="BN53" s="109"/>
      <c r="BO53" s="109"/>
      <c r="BP53" s="109"/>
      <c r="BQ53" s="51"/>
      <c r="BR53" s="51"/>
      <c r="BS53" s="51"/>
      <c r="BT53" s="51"/>
      <c r="BU53" s="51"/>
      <c r="BV53" s="51"/>
      <c r="BW53" s="51"/>
      <c r="BX53" s="51"/>
      <c r="BY53" s="51"/>
      <c r="BZ53" s="51"/>
      <c r="CA53" s="51"/>
      <c r="CB53" s="51"/>
      <c r="CC53" s="51"/>
      <c r="CD53" s="51"/>
      <c r="CE53" s="51"/>
      <c r="CF53" s="51"/>
      <c r="CG53" s="51"/>
      <c r="CH53" s="51"/>
      <c r="CI53" s="51"/>
      <c r="CJ53" s="51"/>
      <c r="CK53" s="51"/>
      <c r="CL53" s="51"/>
      <c r="CM53" s="51"/>
      <c r="CN53" s="51"/>
      <c r="CO53" s="51"/>
      <c r="CP53" s="51"/>
      <c r="CQ53" s="51"/>
      <c r="CR53" s="51"/>
      <c r="CS53" s="51"/>
      <c r="CT53" s="51"/>
      <c r="CU53" s="51"/>
      <c r="CV53" s="51"/>
      <c r="CW53" s="51"/>
      <c r="CX53" s="51"/>
      <c r="CY53" s="51"/>
      <c r="CZ53" s="51"/>
      <c r="DA53" s="51"/>
      <c r="DB53" s="51"/>
      <c r="DC53" s="51"/>
    </row>
    <row r="54" spans="1:107">
      <c r="A54" s="13"/>
      <c r="B54" s="89"/>
      <c r="C54" s="80"/>
      <c r="D54" s="81"/>
      <c r="E54" s="81"/>
      <c r="F54" s="81"/>
      <c r="G54" s="81"/>
      <c r="H54" s="82"/>
      <c r="I54" s="69"/>
      <c r="J54" s="90"/>
      <c r="K54" s="80"/>
      <c r="L54" s="81"/>
      <c r="M54" s="81"/>
      <c r="N54" s="81"/>
      <c r="O54" s="81"/>
      <c r="P54" s="84"/>
      <c r="Q54" s="69"/>
      <c r="R54" s="91"/>
      <c r="S54" s="80"/>
      <c r="T54" s="81"/>
      <c r="U54" s="81"/>
      <c r="V54" s="81"/>
      <c r="W54" s="81"/>
      <c r="X54" s="86"/>
      <c r="Y54" s="16"/>
      <c r="Z54" s="229"/>
      <c r="AA54" s="218"/>
      <c r="AB54" s="218"/>
      <c r="AC54" s="218"/>
      <c r="AD54" s="218"/>
      <c r="AE54" s="218"/>
      <c r="AF54" s="230"/>
      <c r="AG54" s="25"/>
      <c r="AH54" s="51"/>
      <c r="AI54" s="109"/>
      <c r="AJ54" s="109"/>
      <c r="AK54" s="109"/>
      <c r="AL54" s="109"/>
      <c r="AM54" s="109"/>
      <c r="AN54" s="109"/>
      <c r="AO54" s="109"/>
      <c r="AP54" s="109"/>
      <c r="AQ54" s="109"/>
      <c r="AR54" s="109"/>
      <c r="AS54" s="109"/>
      <c r="AT54" s="109"/>
      <c r="AU54" s="109"/>
      <c r="AV54" s="109"/>
      <c r="AW54" s="109"/>
      <c r="AX54" s="109"/>
      <c r="AY54" s="109"/>
      <c r="AZ54" s="109"/>
      <c r="BA54" s="109"/>
      <c r="BB54" s="109"/>
      <c r="BC54" s="109"/>
      <c r="BD54" s="109"/>
      <c r="BE54" s="109"/>
      <c r="BF54" s="109"/>
      <c r="BG54" s="109"/>
      <c r="BH54" s="109"/>
      <c r="BI54" s="109"/>
      <c r="BJ54" s="109"/>
      <c r="BK54" s="109"/>
      <c r="BL54" s="109"/>
      <c r="BM54" s="109"/>
      <c r="BN54" s="109"/>
      <c r="BO54" s="109"/>
      <c r="BP54" s="109"/>
      <c r="BQ54" s="51"/>
      <c r="BR54" s="51"/>
      <c r="BS54" s="51"/>
      <c r="BT54" s="51"/>
      <c r="BU54" s="51"/>
      <c r="BV54" s="51"/>
      <c r="BW54" s="51"/>
      <c r="BX54" s="51"/>
      <c r="BY54" s="51"/>
      <c r="BZ54" s="51"/>
      <c r="CA54" s="51"/>
      <c r="CB54" s="51"/>
      <c r="CC54" s="51"/>
      <c r="CD54" s="51"/>
      <c r="CE54" s="51"/>
      <c r="CF54" s="51"/>
      <c r="CG54" s="51"/>
      <c r="CH54" s="51"/>
      <c r="CI54" s="51"/>
      <c r="CJ54" s="51"/>
      <c r="CK54" s="51"/>
      <c r="CL54" s="51"/>
      <c r="CM54" s="51"/>
      <c r="CN54" s="51"/>
      <c r="CO54" s="51"/>
      <c r="CP54" s="51"/>
      <c r="CQ54" s="51"/>
      <c r="CR54" s="51"/>
      <c r="CS54" s="51"/>
      <c r="CT54" s="51"/>
      <c r="CU54" s="51"/>
      <c r="CV54" s="51"/>
      <c r="CW54" s="51"/>
      <c r="CX54" s="51"/>
      <c r="CY54" s="51"/>
      <c r="CZ54" s="51"/>
      <c r="DA54" s="51"/>
      <c r="DB54" s="51"/>
      <c r="DC54" s="51"/>
    </row>
    <row r="55" spans="1:107">
      <c r="A55" s="13"/>
      <c r="B55" s="89"/>
      <c r="C55" s="80"/>
      <c r="D55" s="81"/>
      <c r="E55" s="81"/>
      <c r="F55" s="81"/>
      <c r="G55" s="81"/>
      <c r="H55" s="82"/>
      <c r="I55" s="69"/>
      <c r="J55" s="90"/>
      <c r="K55" s="80"/>
      <c r="L55" s="81"/>
      <c r="M55" s="81"/>
      <c r="N55" s="81"/>
      <c r="O55" s="81"/>
      <c r="P55" s="84"/>
      <c r="Q55" s="69"/>
      <c r="R55" s="91"/>
      <c r="S55" s="80"/>
      <c r="T55" s="81"/>
      <c r="U55" s="81"/>
      <c r="V55" s="81"/>
      <c r="W55" s="81"/>
      <c r="X55" s="86"/>
      <c r="Y55" s="16"/>
      <c r="Z55" s="229"/>
      <c r="AA55" s="218"/>
      <c r="AB55" s="218"/>
      <c r="AC55" s="218"/>
      <c r="AD55" s="218"/>
      <c r="AE55" s="218"/>
      <c r="AF55" s="230"/>
      <c r="AG55" s="25"/>
      <c r="AH55" s="51"/>
      <c r="AI55" s="109"/>
      <c r="AJ55" s="109"/>
      <c r="AK55" s="109"/>
      <c r="AL55" s="109"/>
      <c r="AM55" s="109"/>
      <c r="AN55" s="109"/>
      <c r="AO55" s="109"/>
      <c r="AP55" s="109"/>
      <c r="AQ55" s="109"/>
      <c r="AR55" s="109"/>
      <c r="AS55" s="109"/>
      <c r="AT55" s="109"/>
      <c r="AU55" s="109"/>
      <c r="AV55" s="109"/>
      <c r="AW55" s="109"/>
      <c r="AX55" s="109"/>
      <c r="AY55" s="109"/>
      <c r="AZ55" s="109"/>
      <c r="BA55" s="109"/>
      <c r="BB55" s="109"/>
      <c r="BC55" s="109"/>
      <c r="BD55" s="109"/>
      <c r="BE55" s="109"/>
      <c r="BF55" s="109"/>
      <c r="BG55" s="109"/>
      <c r="BH55" s="109"/>
      <c r="BI55" s="109"/>
      <c r="BJ55" s="109"/>
      <c r="BK55" s="109"/>
      <c r="BL55" s="109"/>
      <c r="BM55" s="109"/>
      <c r="BN55" s="109"/>
      <c r="BO55" s="109"/>
      <c r="BP55" s="109"/>
      <c r="BQ55" s="51"/>
      <c r="BR55" s="51"/>
      <c r="BS55" s="51"/>
      <c r="BT55" s="51"/>
      <c r="BU55" s="51"/>
      <c r="BV55" s="51"/>
      <c r="BW55" s="51"/>
      <c r="BX55" s="51"/>
      <c r="BY55" s="51"/>
      <c r="BZ55" s="51"/>
      <c r="CA55" s="51"/>
      <c r="CB55" s="51"/>
      <c r="CC55" s="51"/>
      <c r="CD55" s="51"/>
      <c r="CE55" s="51"/>
      <c r="CF55" s="51"/>
      <c r="CG55" s="51"/>
      <c r="CH55" s="51"/>
      <c r="CI55" s="51"/>
      <c r="CJ55" s="51"/>
      <c r="CK55" s="51"/>
      <c r="CL55" s="51"/>
      <c r="CM55" s="51"/>
      <c r="CN55" s="51"/>
      <c r="CO55" s="51"/>
      <c r="CP55" s="51"/>
      <c r="CQ55" s="51"/>
      <c r="CR55" s="51"/>
      <c r="CS55" s="51"/>
      <c r="CT55" s="51"/>
      <c r="CU55" s="51"/>
      <c r="CV55" s="51"/>
      <c r="CW55" s="51"/>
      <c r="CX55" s="51"/>
      <c r="CY55" s="51"/>
      <c r="CZ55" s="51"/>
      <c r="DA55" s="51"/>
      <c r="DB55" s="51"/>
      <c r="DC55" s="51"/>
    </row>
    <row r="56" spans="1:107">
      <c r="A56" s="13"/>
      <c r="B56" s="89"/>
      <c r="C56" s="80"/>
      <c r="D56" s="81"/>
      <c r="E56" s="81"/>
      <c r="F56" s="81"/>
      <c r="G56" s="81"/>
      <c r="H56" s="82"/>
      <c r="I56" s="69"/>
      <c r="J56" s="90"/>
      <c r="K56" s="80"/>
      <c r="L56" s="81"/>
      <c r="M56" s="81"/>
      <c r="N56" s="81"/>
      <c r="O56" s="81"/>
      <c r="P56" s="84"/>
      <c r="Q56" s="69"/>
      <c r="R56" s="91"/>
      <c r="S56" s="80"/>
      <c r="T56" s="81"/>
      <c r="U56" s="81"/>
      <c r="V56" s="81"/>
      <c r="W56" s="81"/>
      <c r="X56" s="86"/>
      <c r="Y56" s="16"/>
      <c r="Z56" s="229"/>
      <c r="AA56" s="218"/>
      <c r="AB56" s="218"/>
      <c r="AC56" s="218"/>
      <c r="AD56" s="218"/>
      <c r="AE56" s="218"/>
      <c r="AF56" s="230"/>
      <c r="AG56" s="25"/>
      <c r="AH56" s="51"/>
      <c r="AI56" s="109"/>
      <c r="AJ56" s="109"/>
      <c r="AK56" s="109"/>
      <c r="AL56" s="109"/>
      <c r="AM56" s="109"/>
      <c r="AN56" s="109"/>
      <c r="AO56" s="109"/>
      <c r="AP56" s="109"/>
      <c r="AQ56" s="109"/>
      <c r="AR56" s="109"/>
      <c r="AS56" s="109"/>
      <c r="AT56" s="109"/>
      <c r="AU56" s="109"/>
      <c r="AV56" s="109"/>
      <c r="AW56" s="109"/>
      <c r="AX56" s="109"/>
      <c r="AY56" s="109"/>
      <c r="AZ56" s="109"/>
      <c r="BA56" s="109"/>
      <c r="BB56" s="109"/>
      <c r="BC56" s="109"/>
      <c r="BD56" s="109"/>
      <c r="BE56" s="109"/>
      <c r="BF56" s="109"/>
      <c r="BG56" s="109"/>
      <c r="BH56" s="109"/>
      <c r="BI56" s="109"/>
      <c r="BJ56" s="109"/>
      <c r="BK56" s="109"/>
      <c r="BL56" s="109"/>
      <c r="BM56" s="109"/>
      <c r="BN56" s="109"/>
      <c r="BO56" s="109"/>
      <c r="BP56" s="109"/>
      <c r="BQ56" s="51"/>
      <c r="BR56" s="51"/>
      <c r="BS56" s="51"/>
      <c r="BT56" s="51"/>
      <c r="BU56" s="51"/>
      <c r="BV56" s="51"/>
      <c r="BW56" s="51"/>
      <c r="BX56" s="51"/>
      <c r="BY56" s="51"/>
      <c r="BZ56" s="51"/>
      <c r="CA56" s="51"/>
      <c r="CB56" s="51"/>
      <c r="CC56" s="51"/>
      <c r="CD56" s="51"/>
      <c r="CE56" s="51"/>
      <c r="CF56" s="51"/>
      <c r="CG56" s="51"/>
      <c r="CH56" s="51"/>
      <c r="CI56" s="51"/>
      <c r="CJ56" s="51"/>
      <c r="CK56" s="51"/>
      <c r="CL56" s="51"/>
      <c r="CM56" s="51"/>
      <c r="CN56" s="51"/>
      <c r="CO56" s="51"/>
      <c r="CP56" s="51"/>
      <c r="CQ56" s="51"/>
      <c r="CR56" s="51"/>
      <c r="CS56" s="51"/>
      <c r="CT56" s="51"/>
      <c r="CU56" s="51"/>
      <c r="CV56" s="51"/>
      <c r="CW56" s="51"/>
      <c r="CX56" s="51"/>
      <c r="CY56" s="51"/>
      <c r="CZ56" s="51"/>
      <c r="DA56" s="51"/>
      <c r="DB56" s="51"/>
      <c r="DC56" s="51"/>
    </row>
    <row r="57" spans="1:107">
      <c r="A57" s="13"/>
      <c r="B57" s="89"/>
      <c r="C57" s="80"/>
      <c r="D57" s="81"/>
      <c r="E57" s="81"/>
      <c r="F57" s="81"/>
      <c r="G57" s="81"/>
      <c r="H57" s="82"/>
      <c r="I57" s="69"/>
      <c r="J57" s="90"/>
      <c r="K57" s="80"/>
      <c r="L57" s="81"/>
      <c r="M57" s="81"/>
      <c r="N57" s="81"/>
      <c r="O57" s="81"/>
      <c r="P57" s="84"/>
      <c r="Q57" s="69"/>
      <c r="R57" s="91"/>
      <c r="S57" s="80"/>
      <c r="T57" s="81"/>
      <c r="U57" s="81"/>
      <c r="V57" s="81"/>
      <c r="W57" s="81"/>
      <c r="X57" s="86"/>
      <c r="Y57" s="16"/>
      <c r="Z57" s="229"/>
      <c r="AA57" s="218"/>
      <c r="AB57" s="218"/>
      <c r="AC57" s="218"/>
      <c r="AD57" s="218"/>
      <c r="AE57" s="218"/>
      <c r="AF57" s="230"/>
      <c r="AG57" s="25"/>
      <c r="AH57" s="51"/>
      <c r="AI57" s="109"/>
      <c r="AJ57" s="109"/>
      <c r="AK57" s="109"/>
      <c r="AL57" s="109"/>
      <c r="AM57" s="109"/>
      <c r="AN57" s="109"/>
      <c r="AO57" s="109"/>
      <c r="AP57" s="109"/>
      <c r="AQ57" s="109"/>
      <c r="AR57" s="109"/>
      <c r="AS57" s="109"/>
      <c r="AT57" s="109"/>
      <c r="AU57" s="109"/>
      <c r="AV57" s="109"/>
      <c r="AW57" s="109"/>
      <c r="AX57" s="109"/>
      <c r="AY57" s="109"/>
      <c r="AZ57" s="109"/>
      <c r="BA57" s="109"/>
      <c r="BB57" s="109"/>
      <c r="BC57" s="109"/>
      <c r="BD57" s="109"/>
      <c r="BE57" s="109"/>
      <c r="BF57" s="109"/>
      <c r="BG57" s="109"/>
      <c r="BH57" s="109"/>
      <c r="BI57" s="109"/>
      <c r="BJ57" s="109"/>
      <c r="BK57" s="109"/>
      <c r="BL57" s="109"/>
      <c r="BM57" s="109"/>
      <c r="BN57" s="109"/>
      <c r="BO57" s="109"/>
      <c r="BP57" s="109"/>
      <c r="BQ57" s="51"/>
      <c r="BR57" s="51"/>
      <c r="BS57" s="51"/>
      <c r="BT57" s="51"/>
      <c r="BU57" s="51"/>
      <c r="BV57" s="51"/>
      <c r="BW57" s="51"/>
      <c r="BX57" s="51"/>
      <c r="BY57" s="51"/>
      <c r="BZ57" s="51"/>
      <c r="CA57" s="51"/>
      <c r="CB57" s="51"/>
      <c r="CC57" s="51"/>
      <c r="CD57" s="51"/>
      <c r="CE57" s="51"/>
      <c r="CF57" s="51"/>
      <c r="CG57" s="51"/>
      <c r="CH57" s="51"/>
      <c r="CI57" s="51"/>
      <c r="CJ57" s="51"/>
      <c r="CK57" s="51"/>
      <c r="CL57" s="51"/>
      <c r="CM57" s="51"/>
      <c r="CN57" s="51"/>
      <c r="CO57" s="51"/>
      <c r="CP57" s="51"/>
      <c r="CQ57" s="51"/>
      <c r="CR57" s="51"/>
      <c r="CS57" s="51"/>
      <c r="CT57" s="51"/>
      <c r="CU57" s="51"/>
      <c r="CV57" s="51"/>
      <c r="CW57" s="51"/>
      <c r="CX57" s="51"/>
      <c r="CY57" s="51"/>
      <c r="CZ57" s="51"/>
      <c r="DA57" s="51"/>
      <c r="DB57" s="51"/>
      <c r="DC57" s="51"/>
    </row>
    <row r="58" spans="1:107">
      <c r="A58" s="13"/>
      <c r="B58" s="89"/>
      <c r="C58" s="80"/>
      <c r="D58" s="81"/>
      <c r="E58" s="81"/>
      <c r="F58" s="81"/>
      <c r="G58" s="81"/>
      <c r="H58" s="82"/>
      <c r="I58" s="69"/>
      <c r="J58" s="90"/>
      <c r="K58" s="80"/>
      <c r="L58" s="81"/>
      <c r="M58" s="81"/>
      <c r="N58" s="81"/>
      <c r="O58" s="81"/>
      <c r="P58" s="84"/>
      <c r="Q58" s="69"/>
      <c r="R58" s="91"/>
      <c r="S58" s="80"/>
      <c r="T58" s="81"/>
      <c r="U58" s="81"/>
      <c r="V58" s="81"/>
      <c r="W58" s="81"/>
      <c r="X58" s="86"/>
      <c r="Y58" s="16"/>
      <c r="Z58" s="229"/>
      <c r="AA58" s="218"/>
      <c r="AB58" s="218"/>
      <c r="AC58" s="218"/>
      <c r="AD58" s="218"/>
      <c r="AE58" s="218"/>
      <c r="AF58" s="230"/>
      <c r="AG58" s="25"/>
      <c r="AH58" s="51"/>
      <c r="AI58" s="109"/>
      <c r="AJ58" s="109"/>
      <c r="AK58" s="109"/>
      <c r="AL58" s="109"/>
      <c r="AM58" s="109"/>
      <c r="AN58" s="109"/>
      <c r="AO58" s="109"/>
      <c r="AP58" s="109"/>
      <c r="AQ58" s="109"/>
      <c r="AR58" s="109"/>
      <c r="AS58" s="109"/>
      <c r="AT58" s="109"/>
      <c r="AU58" s="109"/>
      <c r="AV58" s="109"/>
      <c r="AW58" s="109"/>
      <c r="AX58" s="109"/>
      <c r="AY58" s="109"/>
      <c r="AZ58" s="109"/>
      <c r="BA58" s="109"/>
      <c r="BB58" s="109"/>
      <c r="BC58" s="109"/>
      <c r="BD58" s="109"/>
      <c r="BE58" s="109"/>
      <c r="BF58" s="109"/>
      <c r="BG58" s="109"/>
      <c r="BH58" s="109"/>
      <c r="BI58" s="109"/>
      <c r="BJ58" s="109"/>
      <c r="BK58" s="109"/>
      <c r="BL58" s="109"/>
      <c r="BM58" s="109"/>
      <c r="BN58" s="109"/>
      <c r="BO58" s="109"/>
      <c r="BP58" s="109"/>
      <c r="BQ58" s="51"/>
      <c r="BR58" s="51"/>
      <c r="BS58" s="51"/>
      <c r="BT58" s="51"/>
      <c r="BU58" s="51"/>
      <c r="BV58" s="51"/>
      <c r="BW58" s="51"/>
      <c r="BX58" s="51"/>
      <c r="BY58" s="51"/>
      <c r="BZ58" s="51"/>
      <c r="CA58" s="51"/>
      <c r="CB58" s="51"/>
      <c r="CC58" s="51"/>
      <c r="CD58" s="51"/>
      <c r="CE58" s="51"/>
      <c r="CF58" s="51"/>
      <c r="CG58" s="51"/>
      <c r="CH58" s="51"/>
      <c r="CI58" s="51"/>
      <c r="CJ58" s="51"/>
      <c r="CK58" s="51"/>
      <c r="CL58" s="51"/>
      <c r="CM58" s="51"/>
      <c r="CN58" s="51"/>
      <c r="CO58" s="51"/>
      <c r="CP58" s="51"/>
      <c r="CQ58" s="51"/>
      <c r="CR58" s="51"/>
      <c r="CS58" s="51"/>
      <c r="CT58" s="51"/>
      <c r="CU58" s="51"/>
      <c r="CV58" s="51"/>
      <c r="CW58" s="51"/>
      <c r="CX58" s="51"/>
      <c r="CY58" s="51"/>
      <c r="CZ58" s="51"/>
      <c r="DA58" s="51"/>
      <c r="DB58" s="51"/>
      <c r="DC58" s="51"/>
    </row>
    <row r="59" spans="1:107">
      <c r="A59" s="13"/>
      <c r="B59" s="89"/>
      <c r="C59" s="80"/>
      <c r="D59" s="81"/>
      <c r="E59" s="81"/>
      <c r="F59" s="81"/>
      <c r="G59" s="81"/>
      <c r="H59" s="82"/>
      <c r="I59" s="69"/>
      <c r="J59" s="90"/>
      <c r="K59" s="80"/>
      <c r="L59" s="81"/>
      <c r="M59" s="81"/>
      <c r="N59" s="81"/>
      <c r="O59" s="81"/>
      <c r="P59" s="84"/>
      <c r="Q59" s="69"/>
      <c r="R59" s="91"/>
      <c r="S59" s="80"/>
      <c r="T59" s="81"/>
      <c r="U59" s="81"/>
      <c r="V59" s="81"/>
      <c r="W59" s="81"/>
      <c r="X59" s="86"/>
      <c r="Y59" s="16"/>
      <c r="Z59" s="229"/>
      <c r="AA59" s="218"/>
      <c r="AB59" s="218"/>
      <c r="AC59" s="218"/>
      <c r="AD59" s="218"/>
      <c r="AE59" s="218"/>
      <c r="AF59" s="230"/>
      <c r="AG59" s="25"/>
      <c r="AH59" s="51"/>
      <c r="AI59" s="109"/>
      <c r="AJ59" s="109"/>
      <c r="AK59" s="109"/>
      <c r="AL59" s="109"/>
      <c r="AM59" s="109"/>
      <c r="AN59" s="109"/>
      <c r="AO59" s="109"/>
      <c r="AP59" s="109"/>
      <c r="AQ59" s="109"/>
      <c r="AR59" s="109"/>
      <c r="AS59" s="109"/>
      <c r="AT59" s="109"/>
      <c r="AU59" s="109"/>
      <c r="AV59" s="109"/>
      <c r="AW59" s="109"/>
      <c r="AX59" s="109"/>
      <c r="AY59" s="109"/>
      <c r="AZ59" s="109"/>
      <c r="BA59" s="109"/>
      <c r="BB59" s="109"/>
      <c r="BC59" s="109"/>
      <c r="BD59" s="109"/>
      <c r="BE59" s="109"/>
      <c r="BF59" s="109"/>
      <c r="BG59" s="109"/>
      <c r="BH59" s="109"/>
      <c r="BI59" s="109"/>
      <c r="BJ59" s="109"/>
      <c r="BK59" s="109"/>
      <c r="BL59" s="109"/>
      <c r="BM59" s="109"/>
      <c r="BN59" s="109"/>
      <c r="BO59" s="109"/>
      <c r="BP59" s="109"/>
      <c r="BQ59" s="51"/>
      <c r="BR59" s="51"/>
      <c r="BS59" s="51"/>
      <c r="BT59" s="51"/>
      <c r="BU59" s="51"/>
      <c r="BV59" s="51"/>
      <c r="BW59" s="51"/>
      <c r="BX59" s="51"/>
      <c r="BY59" s="51"/>
      <c r="BZ59" s="51"/>
      <c r="CA59" s="51"/>
      <c r="CB59" s="51"/>
      <c r="CC59" s="51"/>
      <c r="CD59" s="51"/>
      <c r="CE59" s="51"/>
      <c r="CF59" s="51"/>
      <c r="CG59" s="51"/>
      <c r="CH59" s="51"/>
      <c r="CI59" s="51"/>
      <c r="CJ59" s="51"/>
      <c r="CK59" s="51"/>
      <c r="CL59" s="51"/>
      <c r="CM59" s="51"/>
      <c r="CN59" s="51"/>
      <c r="CO59" s="51"/>
      <c r="CP59" s="51"/>
      <c r="CQ59" s="51"/>
      <c r="CR59" s="51"/>
      <c r="CS59" s="51"/>
      <c r="CT59" s="51"/>
      <c r="CU59" s="51"/>
      <c r="CV59" s="51"/>
      <c r="CW59" s="51"/>
      <c r="CX59" s="51"/>
      <c r="CY59" s="51"/>
      <c r="CZ59" s="51"/>
      <c r="DA59" s="51"/>
      <c r="DB59" s="51"/>
      <c r="DC59" s="51"/>
    </row>
    <row r="60" spans="1:107">
      <c r="A60" s="13"/>
      <c r="B60" s="240" t="s">
        <v>90</v>
      </c>
      <c r="C60" s="218"/>
      <c r="D60" s="218"/>
      <c r="E60" s="218"/>
      <c r="F60" s="218"/>
      <c r="G60" s="218"/>
      <c r="H60" s="224"/>
      <c r="I60" s="93"/>
      <c r="J60" s="217" t="s">
        <v>90</v>
      </c>
      <c r="K60" s="218"/>
      <c r="L60" s="218"/>
      <c r="M60" s="218"/>
      <c r="N60" s="218"/>
      <c r="O60" s="218"/>
      <c r="P60" s="216"/>
      <c r="Q60" s="93"/>
      <c r="R60" s="239" t="s">
        <v>90</v>
      </c>
      <c r="S60" s="218"/>
      <c r="T60" s="218"/>
      <c r="U60" s="218"/>
      <c r="V60" s="218"/>
      <c r="W60" s="218"/>
      <c r="X60" s="214"/>
      <c r="Y60" s="16"/>
      <c r="Z60" s="229"/>
      <c r="AA60" s="218"/>
      <c r="AB60" s="218"/>
      <c r="AC60" s="218"/>
      <c r="AD60" s="218"/>
      <c r="AE60" s="218"/>
      <c r="AF60" s="230"/>
      <c r="AG60" s="25"/>
      <c r="AH60" s="51"/>
      <c r="AI60" s="109"/>
      <c r="AJ60" s="109"/>
      <c r="AK60" s="109"/>
      <c r="AL60" s="109"/>
      <c r="AM60" s="109"/>
      <c r="AN60" s="109"/>
      <c r="AO60" s="109"/>
      <c r="AP60" s="109"/>
      <c r="AQ60" s="109"/>
      <c r="AR60" s="109"/>
      <c r="AS60" s="109"/>
      <c r="AT60" s="109"/>
      <c r="AU60" s="109"/>
      <c r="AV60" s="109"/>
      <c r="AW60" s="109"/>
      <c r="AX60" s="109"/>
      <c r="AY60" s="109"/>
      <c r="AZ60" s="109"/>
      <c r="BA60" s="109"/>
      <c r="BB60" s="109"/>
      <c r="BC60" s="109"/>
      <c r="BD60" s="109"/>
      <c r="BE60" s="109"/>
      <c r="BF60" s="109"/>
      <c r="BG60" s="109"/>
      <c r="BH60" s="109"/>
      <c r="BI60" s="109"/>
      <c r="BJ60" s="109"/>
      <c r="BK60" s="109"/>
      <c r="BL60" s="109"/>
      <c r="BM60" s="109"/>
      <c r="BN60" s="109"/>
      <c r="BO60" s="109"/>
      <c r="BP60" s="109"/>
      <c r="BQ60" s="51"/>
      <c r="BR60" s="51"/>
      <c r="BS60" s="51"/>
      <c r="BT60" s="51"/>
      <c r="BU60" s="51"/>
      <c r="BV60" s="51"/>
      <c r="BW60" s="51"/>
      <c r="BX60" s="51"/>
      <c r="BY60" s="51"/>
      <c r="BZ60" s="51"/>
      <c r="CA60" s="51"/>
      <c r="CB60" s="51"/>
      <c r="CC60" s="51"/>
      <c r="CD60" s="51"/>
      <c r="CE60" s="51"/>
      <c r="CF60" s="51"/>
      <c r="CG60" s="51"/>
      <c r="CH60" s="51"/>
      <c r="CI60" s="51"/>
      <c r="CJ60" s="51"/>
      <c r="CK60" s="51"/>
      <c r="CL60" s="51"/>
      <c r="CM60" s="51"/>
      <c r="CN60" s="51"/>
      <c r="CO60" s="51"/>
      <c r="CP60" s="51"/>
      <c r="CQ60" s="51"/>
      <c r="CR60" s="51"/>
      <c r="CS60" s="51"/>
      <c r="CT60" s="51"/>
      <c r="CU60" s="51"/>
      <c r="CV60" s="51"/>
      <c r="CW60" s="51"/>
      <c r="CX60" s="51"/>
      <c r="CY60" s="51"/>
      <c r="CZ60" s="51"/>
      <c r="DA60" s="51"/>
      <c r="DB60" s="51"/>
      <c r="DC60" s="51"/>
    </row>
    <row r="61" spans="1:107">
      <c r="A61" s="13"/>
      <c r="B61" s="240" t="s">
        <v>84</v>
      </c>
      <c r="C61" s="218"/>
      <c r="D61" s="71" t="s">
        <v>89</v>
      </c>
      <c r="E61" s="247" t="s">
        <v>91</v>
      </c>
      <c r="F61" s="218"/>
      <c r="G61" s="247" t="s">
        <v>92</v>
      </c>
      <c r="H61" s="224"/>
      <c r="I61" s="69"/>
      <c r="J61" s="217" t="s">
        <v>84</v>
      </c>
      <c r="K61" s="218"/>
      <c r="L61" s="73" t="s">
        <v>89</v>
      </c>
      <c r="M61" s="215" t="s">
        <v>91</v>
      </c>
      <c r="N61" s="218"/>
      <c r="O61" s="215" t="s">
        <v>92</v>
      </c>
      <c r="P61" s="216"/>
      <c r="Q61" s="69"/>
      <c r="R61" s="239" t="s">
        <v>84</v>
      </c>
      <c r="S61" s="218"/>
      <c r="T61" s="75" t="s">
        <v>89</v>
      </c>
      <c r="U61" s="213" t="s">
        <v>91</v>
      </c>
      <c r="V61" s="218"/>
      <c r="W61" s="213" t="s">
        <v>92</v>
      </c>
      <c r="X61" s="214"/>
      <c r="Y61" s="16"/>
      <c r="Z61" s="229"/>
      <c r="AA61" s="218"/>
      <c r="AB61" s="218"/>
      <c r="AC61" s="218"/>
      <c r="AD61" s="218"/>
      <c r="AE61" s="218"/>
      <c r="AF61" s="230"/>
      <c r="AG61" s="25"/>
      <c r="AH61" s="51"/>
      <c r="AI61" s="109"/>
      <c r="AJ61" s="109"/>
      <c r="AK61" s="109"/>
      <c r="AL61" s="109"/>
      <c r="AM61" s="109"/>
      <c r="AN61" s="109"/>
      <c r="AO61" s="109"/>
      <c r="AP61" s="109"/>
      <c r="AQ61" s="109"/>
      <c r="AR61" s="109"/>
      <c r="AS61" s="109"/>
      <c r="AT61" s="109"/>
      <c r="AU61" s="109"/>
      <c r="AV61" s="109"/>
      <c r="AW61" s="109"/>
      <c r="AX61" s="109"/>
      <c r="AY61" s="109"/>
      <c r="AZ61" s="109"/>
      <c r="BA61" s="109"/>
      <c r="BB61" s="109"/>
      <c r="BC61" s="109"/>
      <c r="BD61" s="109"/>
      <c r="BE61" s="109"/>
      <c r="BF61" s="109"/>
      <c r="BG61" s="109"/>
      <c r="BH61" s="109"/>
      <c r="BI61" s="109"/>
      <c r="BJ61" s="109"/>
      <c r="BK61" s="109"/>
      <c r="BL61" s="109"/>
      <c r="BM61" s="109"/>
      <c r="BN61" s="109"/>
      <c r="BO61" s="109"/>
      <c r="BP61" s="109"/>
      <c r="BQ61" s="51"/>
      <c r="BR61" s="51"/>
      <c r="BS61" s="51"/>
      <c r="BT61" s="51"/>
      <c r="BU61" s="51"/>
      <c r="BV61" s="51"/>
      <c r="BW61" s="51"/>
      <c r="BX61" s="51"/>
      <c r="BY61" s="51"/>
      <c r="BZ61" s="51"/>
      <c r="CA61" s="51"/>
      <c r="CB61" s="51"/>
      <c r="CC61" s="51"/>
      <c r="CD61" s="51"/>
      <c r="CE61" s="51"/>
      <c r="CF61" s="51"/>
      <c r="CG61" s="51"/>
      <c r="CH61" s="51"/>
      <c r="CI61" s="51"/>
      <c r="CJ61" s="51"/>
      <c r="CK61" s="51"/>
      <c r="CL61" s="51"/>
      <c r="CM61" s="51"/>
      <c r="CN61" s="51"/>
      <c r="CO61" s="51"/>
      <c r="CP61" s="51"/>
      <c r="CQ61" s="51"/>
      <c r="CR61" s="51"/>
      <c r="CS61" s="51"/>
      <c r="CT61" s="51"/>
      <c r="CU61" s="51"/>
      <c r="CV61" s="51"/>
      <c r="CW61" s="51"/>
      <c r="CX61" s="51"/>
      <c r="CY61" s="51"/>
      <c r="CZ61" s="51"/>
      <c r="DA61" s="51"/>
      <c r="DB61" s="51"/>
      <c r="DC61" s="51"/>
    </row>
    <row r="62" spans="1:107">
      <c r="A62" s="13"/>
      <c r="B62" s="89"/>
      <c r="C62" s="80"/>
      <c r="D62" s="81"/>
      <c r="E62" s="222"/>
      <c r="F62" s="223"/>
      <c r="G62" s="222"/>
      <c r="H62" s="224"/>
      <c r="I62" s="69"/>
      <c r="J62" s="90"/>
      <c r="K62" s="80"/>
      <c r="L62" s="81"/>
      <c r="M62" s="222"/>
      <c r="N62" s="223"/>
      <c r="O62" s="222"/>
      <c r="P62" s="216"/>
      <c r="Q62" s="69"/>
      <c r="R62" s="91"/>
      <c r="S62" s="80"/>
      <c r="T62" s="81"/>
      <c r="U62" s="222"/>
      <c r="V62" s="223"/>
      <c r="W62" s="234"/>
      <c r="X62" s="214"/>
      <c r="Y62" s="16"/>
      <c r="Z62" s="229"/>
      <c r="AA62" s="218"/>
      <c r="AB62" s="218"/>
      <c r="AC62" s="218"/>
      <c r="AD62" s="218"/>
      <c r="AE62" s="218"/>
      <c r="AF62" s="230"/>
      <c r="AG62" s="25"/>
      <c r="AH62" s="51"/>
      <c r="AI62" s="109"/>
      <c r="AJ62" s="109"/>
      <c r="AK62" s="109"/>
      <c r="AL62" s="109"/>
      <c r="AM62" s="109"/>
      <c r="AN62" s="109"/>
      <c r="AO62" s="109"/>
      <c r="AP62" s="109"/>
      <c r="AQ62" s="109"/>
      <c r="AR62" s="109"/>
      <c r="AS62" s="109"/>
      <c r="AT62" s="109"/>
      <c r="AU62" s="109"/>
      <c r="AV62" s="109"/>
      <c r="AW62" s="109"/>
      <c r="AX62" s="109"/>
      <c r="AY62" s="109"/>
      <c r="AZ62" s="109"/>
      <c r="BA62" s="109"/>
      <c r="BB62" s="109"/>
      <c r="BC62" s="109"/>
      <c r="BD62" s="109"/>
      <c r="BE62" s="109"/>
      <c r="BF62" s="109"/>
      <c r="BG62" s="109"/>
      <c r="BH62" s="109"/>
      <c r="BI62" s="109"/>
      <c r="BJ62" s="109"/>
      <c r="BK62" s="109"/>
      <c r="BL62" s="109"/>
      <c r="BM62" s="109"/>
      <c r="BN62" s="109"/>
      <c r="BO62" s="109"/>
      <c r="BP62" s="109"/>
      <c r="BQ62" s="51"/>
      <c r="BR62" s="51"/>
      <c r="BS62" s="51"/>
      <c r="BT62" s="51"/>
      <c r="BU62" s="51"/>
      <c r="BV62" s="51"/>
      <c r="BW62" s="51"/>
      <c r="BX62" s="51"/>
      <c r="BY62" s="51"/>
      <c r="BZ62" s="51"/>
      <c r="CA62" s="51"/>
      <c r="CB62" s="51"/>
      <c r="CC62" s="51"/>
      <c r="CD62" s="51"/>
      <c r="CE62" s="51"/>
      <c r="CF62" s="51"/>
      <c r="CG62" s="51"/>
      <c r="CH62" s="51"/>
      <c r="CI62" s="51"/>
      <c r="CJ62" s="51"/>
      <c r="CK62" s="51"/>
      <c r="CL62" s="51"/>
      <c r="CM62" s="51"/>
      <c r="CN62" s="51"/>
      <c r="CO62" s="51"/>
      <c r="CP62" s="51"/>
      <c r="CQ62" s="51"/>
      <c r="CR62" s="51"/>
      <c r="CS62" s="51"/>
      <c r="CT62" s="51"/>
      <c r="CU62" s="51"/>
      <c r="CV62" s="51"/>
      <c r="CW62" s="51"/>
      <c r="CX62" s="51"/>
      <c r="CY62" s="51"/>
      <c r="CZ62" s="51"/>
      <c r="DA62" s="51"/>
      <c r="DB62" s="51"/>
      <c r="DC62" s="51"/>
    </row>
    <row r="63" spans="1:107">
      <c r="A63" s="13"/>
      <c r="B63" s="89"/>
      <c r="C63" s="80"/>
      <c r="D63" s="81"/>
      <c r="E63" s="222"/>
      <c r="F63" s="223"/>
      <c r="G63" s="222"/>
      <c r="H63" s="224"/>
      <c r="I63" s="69"/>
      <c r="J63" s="90"/>
      <c r="K63" s="80"/>
      <c r="L63" s="81"/>
      <c r="M63" s="222"/>
      <c r="N63" s="223"/>
      <c r="O63" s="222"/>
      <c r="P63" s="216"/>
      <c r="Q63" s="69"/>
      <c r="R63" s="91"/>
      <c r="S63" s="80"/>
      <c r="T63" s="81"/>
      <c r="U63" s="222"/>
      <c r="V63" s="223"/>
      <c r="W63" s="234"/>
      <c r="X63" s="214"/>
      <c r="Y63" s="16"/>
      <c r="Z63" s="229"/>
      <c r="AA63" s="218"/>
      <c r="AB63" s="218"/>
      <c r="AC63" s="218"/>
      <c r="AD63" s="218"/>
      <c r="AE63" s="218"/>
      <c r="AF63" s="230"/>
      <c r="AG63" s="25"/>
      <c r="AH63" s="51"/>
      <c r="AI63" s="109"/>
      <c r="AJ63" s="109"/>
      <c r="AK63" s="109"/>
      <c r="AL63" s="109"/>
      <c r="AM63" s="109"/>
      <c r="AN63" s="109"/>
      <c r="AO63" s="109"/>
      <c r="AP63" s="109"/>
      <c r="AQ63" s="109"/>
      <c r="AR63" s="109"/>
      <c r="AS63" s="109"/>
      <c r="AT63" s="109"/>
      <c r="AU63" s="109"/>
      <c r="AV63" s="109"/>
      <c r="AW63" s="109"/>
      <c r="AX63" s="109"/>
      <c r="AY63" s="109"/>
      <c r="AZ63" s="109"/>
      <c r="BA63" s="109"/>
      <c r="BB63" s="109"/>
      <c r="BC63" s="109"/>
      <c r="BD63" s="109"/>
      <c r="BE63" s="109"/>
      <c r="BF63" s="109"/>
      <c r="BG63" s="109"/>
      <c r="BH63" s="109"/>
      <c r="BI63" s="109"/>
      <c r="BJ63" s="109"/>
      <c r="BK63" s="109"/>
      <c r="BL63" s="109"/>
      <c r="BM63" s="109"/>
      <c r="BN63" s="109"/>
      <c r="BO63" s="109"/>
      <c r="BP63" s="109"/>
      <c r="BQ63" s="51"/>
      <c r="BR63" s="51"/>
      <c r="BS63" s="51"/>
      <c r="BT63" s="51"/>
      <c r="BU63" s="51"/>
      <c r="BV63" s="51"/>
      <c r="BW63" s="51"/>
      <c r="BX63" s="51"/>
      <c r="BY63" s="51"/>
      <c r="BZ63" s="51"/>
      <c r="CA63" s="51"/>
      <c r="CB63" s="51"/>
      <c r="CC63" s="51"/>
      <c r="CD63" s="51"/>
      <c r="CE63" s="51"/>
      <c r="CF63" s="51"/>
      <c r="CG63" s="51"/>
      <c r="CH63" s="51"/>
      <c r="CI63" s="51"/>
      <c r="CJ63" s="51"/>
      <c r="CK63" s="51"/>
      <c r="CL63" s="51"/>
      <c r="CM63" s="51"/>
      <c r="CN63" s="51"/>
      <c r="CO63" s="51"/>
      <c r="CP63" s="51"/>
      <c r="CQ63" s="51"/>
      <c r="CR63" s="51"/>
      <c r="CS63" s="51"/>
      <c r="CT63" s="51"/>
      <c r="CU63" s="51"/>
      <c r="CV63" s="51"/>
      <c r="CW63" s="51"/>
      <c r="CX63" s="51"/>
      <c r="CY63" s="51"/>
      <c r="CZ63" s="51"/>
      <c r="DA63" s="51"/>
      <c r="DB63" s="51"/>
      <c r="DC63" s="51"/>
    </row>
    <row r="64" spans="1:107">
      <c r="A64" s="13"/>
      <c r="B64" s="89"/>
      <c r="C64" s="80"/>
      <c r="D64" s="81"/>
      <c r="E64" s="222"/>
      <c r="F64" s="223"/>
      <c r="G64" s="222"/>
      <c r="H64" s="224"/>
      <c r="I64" s="69"/>
      <c r="J64" s="90"/>
      <c r="K64" s="80"/>
      <c r="L64" s="81"/>
      <c r="M64" s="222"/>
      <c r="N64" s="223"/>
      <c r="O64" s="222"/>
      <c r="P64" s="216"/>
      <c r="Q64" s="69"/>
      <c r="R64" s="91"/>
      <c r="S64" s="80"/>
      <c r="T64" s="81"/>
      <c r="U64" s="222"/>
      <c r="V64" s="223"/>
      <c r="W64" s="234"/>
      <c r="X64" s="214"/>
      <c r="Y64" s="16"/>
      <c r="Z64" s="229"/>
      <c r="AA64" s="218"/>
      <c r="AB64" s="218"/>
      <c r="AC64" s="218"/>
      <c r="AD64" s="218"/>
      <c r="AE64" s="218"/>
      <c r="AF64" s="230"/>
      <c r="AG64" s="25"/>
      <c r="AH64" s="51"/>
      <c r="AI64" s="109"/>
      <c r="AJ64" s="109"/>
      <c r="AK64" s="109"/>
      <c r="AL64" s="109"/>
      <c r="AM64" s="109"/>
      <c r="AN64" s="109"/>
      <c r="AO64" s="109"/>
      <c r="AP64" s="109"/>
      <c r="AQ64" s="109"/>
      <c r="AR64" s="109"/>
      <c r="AS64" s="109"/>
      <c r="AT64" s="109"/>
      <c r="AU64" s="109"/>
      <c r="AV64" s="109"/>
      <c r="AW64" s="109"/>
      <c r="AX64" s="109"/>
      <c r="AY64" s="109"/>
      <c r="AZ64" s="109"/>
      <c r="BA64" s="109"/>
      <c r="BB64" s="109"/>
      <c r="BC64" s="109"/>
      <c r="BD64" s="109"/>
      <c r="BE64" s="109"/>
      <c r="BF64" s="109"/>
      <c r="BG64" s="109"/>
      <c r="BH64" s="109"/>
      <c r="BI64" s="109"/>
      <c r="BJ64" s="109"/>
      <c r="BK64" s="109"/>
      <c r="BL64" s="109"/>
      <c r="BM64" s="109"/>
      <c r="BN64" s="109"/>
      <c r="BO64" s="109"/>
      <c r="BP64" s="109"/>
      <c r="BQ64" s="51"/>
      <c r="BR64" s="51"/>
      <c r="BS64" s="51"/>
      <c r="BT64" s="51"/>
      <c r="BU64" s="51"/>
      <c r="BV64" s="51"/>
      <c r="BW64" s="51"/>
      <c r="BX64" s="51"/>
      <c r="BY64" s="51"/>
      <c r="BZ64" s="51"/>
      <c r="CA64" s="51"/>
      <c r="CB64" s="51"/>
      <c r="CC64" s="51"/>
      <c r="CD64" s="51"/>
      <c r="CE64" s="51"/>
      <c r="CF64" s="51"/>
      <c r="CG64" s="51"/>
      <c r="CH64" s="51"/>
      <c r="CI64" s="51"/>
      <c r="CJ64" s="51"/>
      <c r="CK64" s="51"/>
      <c r="CL64" s="51"/>
      <c r="CM64" s="51"/>
      <c r="CN64" s="51"/>
      <c r="CO64" s="51"/>
      <c r="CP64" s="51"/>
      <c r="CQ64" s="51"/>
      <c r="CR64" s="51"/>
      <c r="CS64" s="51"/>
      <c r="CT64" s="51"/>
      <c r="CU64" s="51"/>
      <c r="CV64" s="51"/>
      <c r="CW64" s="51"/>
      <c r="CX64" s="51"/>
      <c r="CY64" s="51"/>
      <c r="CZ64" s="51"/>
      <c r="DA64" s="51"/>
      <c r="DB64" s="51"/>
      <c r="DC64" s="51"/>
    </row>
    <row r="65" spans="1:107">
      <c r="A65" s="13"/>
      <c r="B65" s="89"/>
      <c r="C65" s="80"/>
      <c r="D65" s="81"/>
      <c r="E65" s="222"/>
      <c r="F65" s="223"/>
      <c r="G65" s="222"/>
      <c r="H65" s="224"/>
      <c r="I65" s="69"/>
      <c r="J65" s="90"/>
      <c r="K65" s="80"/>
      <c r="L65" s="81"/>
      <c r="M65" s="222"/>
      <c r="N65" s="223"/>
      <c r="O65" s="222"/>
      <c r="P65" s="216"/>
      <c r="Q65" s="69"/>
      <c r="R65" s="91"/>
      <c r="S65" s="80"/>
      <c r="T65" s="81"/>
      <c r="U65" s="222"/>
      <c r="V65" s="223"/>
      <c r="W65" s="234"/>
      <c r="X65" s="214"/>
      <c r="Y65" s="16"/>
      <c r="Z65" s="229"/>
      <c r="AA65" s="218"/>
      <c r="AB65" s="218"/>
      <c r="AC65" s="218"/>
      <c r="AD65" s="218"/>
      <c r="AE65" s="218"/>
      <c r="AF65" s="230"/>
      <c r="AG65" s="25"/>
      <c r="AH65" s="51"/>
      <c r="AI65" s="109"/>
      <c r="AJ65" s="109"/>
      <c r="AK65" s="109"/>
      <c r="AL65" s="109"/>
      <c r="AM65" s="109"/>
      <c r="AN65" s="109"/>
      <c r="AO65" s="109"/>
      <c r="AP65" s="109"/>
      <c r="AQ65" s="109"/>
      <c r="AR65" s="109"/>
      <c r="AS65" s="109"/>
      <c r="AT65" s="109"/>
      <c r="AU65" s="109"/>
      <c r="AV65" s="109"/>
      <c r="AW65" s="109"/>
      <c r="AX65" s="109"/>
      <c r="AY65" s="109"/>
      <c r="AZ65" s="109"/>
      <c r="BA65" s="109"/>
      <c r="BB65" s="109"/>
      <c r="BC65" s="109"/>
      <c r="BD65" s="109"/>
      <c r="BE65" s="109"/>
      <c r="BF65" s="109"/>
      <c r="BG65" s="109"/>
      <c r="BH65" s="109"/>
      <c r="BI65" s="109"/>
      <c r="BJ65" s="109"/>
      <c r="BK65" s="109"/>
      <c r="BL65" s="109"/>
      <c r="BM65" s="109"/>
      <c r="BN65" s="109"/>
      <c r="BO65" s="109"/>
      <c r="BP65" s="109"/>
      <c r="BQ65" s="51"/>
      <c r="BR65" s="51"/>
      <c r="BS65" s="51"/>
      <c r="BT65" s="51"/>
      <c r="BU65" s="51"/>
      <c r="BV65" s="51"/>
      <c r="BW65" s="51"/>
      <c r="BX65" s="51"/>
      <c r="BY65" s="51"/>
      <c r="BZ65" s="51"/>
      <c r="CA65" s="51"/>
      <c r="CB65" s="51"/>
      <c r="CC65" s="51"/>
      <c r="CD65" s="51"/>
      <c r="CE65" s="51"/>
      <c r="CF65" s="51"/>
      <c r="CG65" s="51"/>
      <c r="CH65" s="51"/>
      <c r="CI65" s="51"/>
      <c r="CJ65" s="51"/>
      <c r="CK65" s="51"/>
      <c r="CL65" s="51"/>
      <c r="CM65" s="51"/>
      <c r="CN65" s="51"/>
      <c r="CO65" s="51"/>
      <c r="CP65" s="51"/>
      <c r="CQ65" s="51"/>
      <c r="CR65" s="51"/>
      <c r="CS65" s="51"/>
      <c r="CT65" s="51"/>
      <c r="CU65" s="51"/>
      <c r="CV65" s="51"/>
      <c r="CW65" s="51"/>
      <c r="CX65" s="51"/>
      <c r="CY65" s="51"/>
      <c r="CZ65" s="51"/>
      <c r="DA65" s="51"/>
      <c r="DB65" s="51"/>
      <c r="DC65" s="51"/>
    </row>
    <row r="66" spans="1:107">
      <c r="A66" s="13"/>
      <c r="B66" s="95"/>
      <c r="C66" s="96"/>
      <c r="D66" s="97"/>
      <c r="E66" s="225"/>
      <c r="F66" s="226"/>
      <c r="G66" s="225"/>
      <c r="H66" s="227"/>
      <c r="I66" s="69"/>
      <c r="J66" s="98"/>
      <c r="K66" s="99"/>
      <c r="L66" s="100"/>
      <c r="M66" s="219"/>
      <c r="N66" s="220"/>
      <c r="O66" s="219"/>
      <c r="P66" s="221"/>
      <c r="Q66" s="69"/>
      <c r="R66" s="101"/>
      <c r="S66" s="102"/>
      <c r="T66" s="103"/>
      <c r="U66" s="235"/>
      <c r="V66" s="236"/>
      <c r="W66" s="237"/>
      <c r="X66" s="238"/>
      <c r="Y66" s="16"/>
      <c r="Z66" s="231"/>
      <c r="AA66" s="232"/>
      <c r="AB66" s="232"/>
      <c r="AC66" s="232"/>
      <c r="AD66" s="232"/>
      <c r="AE66" s="232"/>
      <c r="AF66" s="233"/>
      <c r="AG66" s="25"/>
      <c r="AH66" s="51"/>
      <c r="AI66" s="109"/>
      <c r="AJ66" s="109"/>
      <c r="AK66" s="109"/>
      <c r="AL66" s="109"/>
      <c r="AM66" s="109"/>
      <c r="AN66" s="109"/>
      <c r="AO66" s="109"/>
      <c r="AP66" s="109"/>
      <c r="AQ66" s="109"/>
      <c r="AR66" s="109"/>
      <c r="AS66" s="109"/>
      <c r="AT66" s="109"/>
      <c r="AU66" s="109"/>
      <c r="AV66" s="109"/>
      <c r="AW66" s="109"/>
      <c r="AX66" s="109"/>
      <c r="AY66" s="109"/>
      <c r="AZ66" s="109"/>
      <c r="BA66" s="109"/>
      <c r="BB66" s="109"/>
      <c r="BC66" s="109"/>
      <c r="BD66" s="109"/>
      <c r="BE66" s="109"/>
      <c r="BF66" s="109"/>
      <c r="BG66" s="109"/>
      <c r="BH66" s="109"/>
      <c r="BI66" s="109"/>
      <c r="BJ66" s="109"/>
      <c r="BK66" s="109"/>
      <c r="BL66" s="109"/>
      <c r="BM66" s="109"/>
      <c r="BN66" s="109"/>
      <c r="BO66" s="109"/>
      <c r="BP66" s="109"/>
      <c r="BQ66" s="51"/>
      <c r="BR66" s="51"/>
      <c r="BS66" s="51"/>
      <c r="BT66" s="51"/>
      <c r="BU66" s="51"/>
      <c r="BV66" s="51"/>
      <c r="BW66" s="51"/>
      <c r="BX66" s="51"/>
      <c r="BY66" s="51"/>
      <c r="BZ66" s="51"/>
      <c r="CA66" s="51"/>
      <c r="CB66" s="51"/>
      <c r="CC66" s="51"/>
      <c r="CD66" s="51"/>
      <c r="CE66" s="51"/>
      <c r="CF66" s="51"/>
      <c r="CG66" s="51"/>
      <c r="CH66" s="51"/>
      <c r="CI66" s="51"/>
      <c r="CJ66" s="51"/>
      <c r="CK66" s="51"/>
      <c r="CL66" s="51"/>
      <c r="CM66" s="51"/>
      <c r="CN66" s="51"/>
      <c r="CO66" s="51"/>
      <c r="CP66" s="51"/>
      <c r="CQ66" s="51"/>
      <c r="CR66" s="51"/>
      <c r="CS66" s="51"/>
      <c r="CT66" s="51"/>
      <c r="CU66" s="51"/>
      <c r="CV66" s="51"/>
      <c r="CW66" s="51"/>
      <c r="CX66" s="51"/>
      <c r="CY66" s="51"/>
      <c r="CZ66" s="51"/>
      <c r="DA66" s="51"/>
      <c r="DB66" s="51"/>
      <c r="DC66" s="51"/>
    </row>
    <row r="67" spans="1:107">
      <c r="A67" s="13"/>
      <c r="B67" s="13"/>
      <c r="C67" s="13"/>
      <c r="D67" s="13"/>
      <c r="E67" s="13"/>
      <c r="F67" s="13"/>
      <c r="G67" s="13"/>
      <c r="H67" s="13"/>
      <c r="I67" s="13"/>
      <c r="J67" s="13"/>
      <c r="K67" s="13"/>
      <c r="L67" s="13"/>
      <c r="M67" s="13"/>
      <c r="N67" s="13"/>
      <c r="O67" s="13"/>
      <c r="P67" s="13"/>
      <c r="Q67" s="13"/>
      <c r="R67" s="13"/>
      <c r="S67" s="13"/>
      <c r="T67" s="13"/>
      <c r="U67" s="13"/>
      <c r="V67" s="13"/>
      <c r="W67" s="13"/>
      <c r="X67" s="13"/>
      <c r="Y67" s="13"/>
      <c r="Z67" s="228"/>
      <c r="AA67" s="143"/>
      <c r="AB67" s="143"/>
      <c r="AC67" s="143"/>
      <c r="AD67" s="143"/>
      <c r="AE67" s="143"/>
      <c r="AF67" s="143"/>
      <c r="AG67" s="25"/>
      <c r="AH67" s="25"/>
      <c r="AI67" s="108"/>
      <c r="AJ67" s="108"/>
      <c r="AK67" s="108"/>
      <c r="AL67" s="108"/>
      <c r="AM67" s="108"/>
      <c r="AN67" s="108"/>
      <c r="AO67" s="108"/>
      <c r="AP67" s="108"/>
      <c r="AQ67" s="108"/>
      <c r="AR67" s="108"/>
      <c r="AS67" s="108"/>
      <c r="AT67" s="108"/>
      <c r="AU67" s="108"/>
      <c r="AV67" s="108"/>
      <c r="AW67" s="108"/>
      <c r="AX67" s="108"/>
      <c r="AY67" s="108"/>
      <c r="AZ67" s="108"/>
      <c r="BA67" s="108"/>
      <c r="BB67" s="108"/>
      <c r="BC67" s="108"/>
      <c r="BD67" s="108"/>
      <c r="BE67" s="108"/>
      <c r="BF67" s="108"/>
      <c r="BG67" s="108"/>
      <c r="BH67" s="108"/>
      <c r="BI67" s="108"/>
      <c r="BJ67" s="108"/>
      <c r="BK67" s="108"/>
      <c r="BL67" s="108"/>
      <c r="BM67" s="108"/>
      <c r="BN67" s="108"/>
      <c r="BO67" s="108"/>
      <c r="BP67" s="108"/>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c r="DA67" s="25"/>
      <c r="DB67" s="25"/>
      <c r="DC67" s="25"/>
    </row>
    <row r="68" spans="1:107">
      <c r="A68" s="13"/>
      <c r="B68" s="13"/>
      <c r="C68" s="13"/>
      <c r="D68" s="13"/>
      <c r="E68" s="13"/>
      <c r="F68" s="13"/>
      <c r="G68" s="13"/>
      <c r="H68" s="13"/>
      <c r="I68" s="13"/>
      <c r="J68" s="13"/>
      <c r="K68" s="13"/>
      <c r="L68" s="13"/>
      <c r="M68" s="13"/>
      <c r="N68" s="13"/>
      <c r="O68" s="13"/>
      <c r="P68" s="13"/>
      <c r="Q68" s="13"/>
      <c r="R68" s="13"/>
      <c r="S68" s="13"/>
      <c r="T68" s="13"/>
      <c r="U68" s="13"/>
      <c r="V68" s="13"/>
      <c r="W68" s="13"/>
      <c r="X68" s="13"/>
      <c r="Y68" s="13"/>
      <c r="Z68" s="228"/>
      <c r="AA68" s="143"/>
      <c r="AB68" s="143"/>
      <c r="AC68" s="143"/>
      <c r="AD68" s="143"/>
      <c r="AE68" s="143"/>
      <c r="AF68" s="143"/>
      <c r="AG68" s="25"/>
      <c r="AH68" s="25"/>
      <c r="AI68" s="108"/>
      <c r="AJ68" s="108"/>
      <c r="AK68" s="108"/>
      <c r="AL68" s="108"/>
      <c r="AM68" s="108"/>
      <c r="AN68" s="108"/>
      <c r="AO68" s="108"/>
      <c r="AP68" s="108"/>
      <c r="AQ68" s="108"/>
      <c r="AR68" s="108"/>
      <c r="AS68" s="108"/>
      <c r="AT68" s="108"/>
      <c r="AU68" s="108"/>
      <c r="AV68" s="108"/>
      <c r="AW68" s="108"/>
      <c r="AX68" s="108"/>
      <c r="AY68" s="108"/>
      <c r="AZ68" s="108"/>
      <c r="BA68" s="108"/>
      <c r="BB68" s="108"/>
      <c r="BC68" s="108"/>
      <c r="BD68" s="108"/>
      <c r="BE68" s="108"/>
      <c r="BF68" s="108"/>
      <c r="BG68" s="108"/>
      <c r="BH68" s="108"/>
      <c r="BI68" s="108"/>
      <c r="BJ68" s="108"/>
      <c r="BK68" s="108"/>
      <c r="BL68" s="108"/>
      <c r="BM68" s="108"/>
      <c r="BN68" s="108"/>
      <c r="BO68" s="108"/>
      <c r="BP68" s="108"/>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c r="DA68" s="25"/>
      <c r="DB68" s="25"/>
      <c r="DC68" s="25"/>
    </row>
    <row r="69" spans="1:107">
      <c r="A69" s="13"/>
      <c r="B69" s="13"/>
      <c r="C69" s="13"/>
      <c r="D69" s="13"/>
      <c r="E69" s="13"/>
      <c r="F69" s="13"/>
      <c r="G69" s="13"/>
      <c r="H69" s="13"/>
      <c r="I69" s="13"/>
      <c r="J69" s="13"/>
      <c r="K69" s="13"/>
      <c r="L69" s="13"/>
      <c r="M69" s="13"/>
      <c r="N69" s="13"/>
      <c r="O69" s="13"/>
      <c r="P69" s="13"/>
      <c r="Q69" s="13"/>
      <c r="R69" s="13"/>
      <c r="S69" s="13"/>
      <c r="T69" s="13"/>
      <c r="U69" s="13"/>
      <c r="V69" s="13"/>
      <c r="W69" s="13"/>
      <c r="X69" s="13"/>
      <c r="Y69" s="13"/>
      <c r="Z69" s="228"/>
      <c r="AA69" s="143"/>
      <c r="AB69" s="143"/>
      <c r="AC69" s="143"/>
      <c r="AD69" s="143"/>
      <c r="AE69" s="143"/>
      <c r="AF69" s="143"/>
      <c r="AG69" s="25"/>
      <c r="AH69" s="25"/>
      <c r="AI69" s="108"/>
      <c r="AJ69" s="108"/>
      <c r="AK69" s="108"/>
      <c r="AL69" s="108"/>
      <c r="AM69" s="108"/>
      <c r="AN69" s="108"/>
      <c r="AO69" s="108"/>
      <c r="AP69" s="108"/>
      <c r="AQ69" s="108"/>
      <c r="AR69" s="108"/>
      <c r="AS69" s="108"/>
      <c r="AT69" s="108"/>
      <c r="AU69" s="108"/>
      <c r="AV69" s="108"/>
      <c r="AW69" s="108"/>
      <c r="AX69" s="108"/>
      <c r="AY69" s="108"/>
      <c r="AZ69" s="108"/>
      <c r="BA69" s="108"/>
      <c r="BB69" s="108"/>
      <c r="BC69" s="108"/>
      <c r="BD69" s="108"/>
      <c r="BE69" s="108"/>
      <c r="BF69" s="108"/>
      <c r="BG69" s="108"/>
      <c r="BH69" s="108"/>
      <c r="BI69" s="108"/>
      <c r="BJ69" s="108"/>
      <c r="BK69" s="108"/>
      <c r="BL69" s="108"/>
      <c r="BM69" s="108"/>
      <c r="BN69" s="108"/>
      <c r="BO69" s="108"/>
      <c r="BP69" s="108"/>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c r="DA69" s="25"/>
      <c r="DB69" s="25"/>
      <c r="DC69" s="25"/>
    </row>
    <row r="70" spans="1:107">
      <c r="A70" s="13"/>
      <c r="B70" s="13"/>
      <c r="C70" s="13"/>
      <c r="D70" s="24"/>
      <c r="E70" s="13"/>
      <c r="F70" s="13"/>
      <c r="G70" s="13"/>
      <c r="H70" s="13"/>
      <c r="I70" s="13"/>
      <c r="J70" s="13"/>
      <c r="K70" s="13"/>
      <c r="L70" s="13"/>
      <c r="M70" s="13"/>
      <c r="N70" s="13"/>
      <c r="O70" s="13"/>
      <c r="P70" s="13"/>
      <c r="Q70" s="13"/>
      <c r="R70" s="13"/>
      <c r="S70" s="13"/>
      <c r="T70" s="13"/>
      <c r="U70" s="13"/>
      <c r="V70" s="13"/>
      <c r="W70" s="13"/>
      <c r="X70" s="13"/>
      <c r="Y70" s="13"/>
      <c r="Z70" s="228"/>
      <c r="AA70" s="143"/>
      <c r="AB70" s="143"/>
      <c r="AC70" s="143"/>
      <c r="AD70" s="143"/>
      <c r="AE70" s="143"/>
      <c r="AF70" s="143"/>
      <c r="AG70" s="25"/>
      <c r="AH70" s="25"/>
      <c r="AI70" s="108"/>
      <c r="AJ70" s="108"/>
      <c r="AK70" s="108"/>
      <c r="AL70" s="108"/>
      <c r="AM70" s="108"/>
      <c r="AN70" s="108"/>
      <c r="AO70" s="108"/>
      <c r="AP70" s="108"/>
      <c r="AQ70" s="108"/>
      <c r="AR70" s="108"/>
      <c r="AS70" s="108"/>
      <c r="AT70" s="108"/>
      <c r="AU70" s="108"/>
      <c r="AV70" s="108"/>
      <c r="AW70" s="108"/>
      <c r="AX70" s="108"/>
      <c r="AY70" s="108"/>
      <c r="AZ70" s="108"/>
      <c r="BA70" s="108"/>
      <c r="BB70" s="108"/>
      <c r="BC70" s="108"/>
      <c r="BD70" s="108"/>
      <c r="BE70" s="108"/>
      <c r="BF70" s="108"/>
      <c r="BG70" s="108"/>
      <c r="BH70" s="108"/>
      <c r="BI70" s="108"/>
      <c r="BJ70" s="108"/>
      <c r="BK70" s="108"/>
      <c r="BL70" s="108"/>
      <c r="BM70" s="108"/>
      <c r="BN70" s="108"/>
      <c r="BO70" s="108"/>
      <c r="BP70" s="108"/>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c r="DA70" s="25"/>
      <c r="DB70" s="25"/>
      <c r="DC70" s="25"/>
    </row>
  </sheetData>
  <sheetProtection formatCells="0" formatColumns="0" formatRows="0" insertColumns="0" insertRows="0" insertHyperlinks="0" deleteColumns="0" deleteRows="0" sort="0" autoFilter="0" pivotTables="0"/>
  <mergeCells count="206">
    <mergeCell ref="Z68:AF68"/>
    <mergeCell ref="U62:V62"/>
    <mergeCell ref="Z41:AF41"/>
    <mergeCell ref="Z40:AF40"/>
    <mergeCell ref="R40:S40"/>
    <mergeCell ref="T40:X40"/>
    <mergeCell ref="J13:K13"/>
    <mergeCell ref="Z69:AF69"/>
    <mergeCell ref="Z70:AF70"/>
    <mergeCell ref="Z67:AF67"/>
    <mergeCell ref="Z44:AF44"/>
    <mergeCell ref="Z46:AF48"/>
    <mergeCell ref="Z49:AF49"/>
    <mergeCell ref="Z50:AF50"/>
    <mergeCell ref="Z51:AF51"/>
    <mergeCell ref="Z66:AF66"/>
    <mergeCell ref="Z59:AF59"/>
    <mergeCell ref="Z52:AF52"/>
    <mergeCell ref="Z53:AF53"/>
    <mergeCell ref="Z64:AF64"/>
    <mergeCell ref="Z65:AF65"/>
    <mergeCell ref="U64:V64"/>
    <mergeCell ref="U65:V65"/>
    <mergeCell ref="W65:X65"/>
    <mergeCell ref="R41:S43"/>
    <mergeCell ref="R44:S44"/>
    <mergeCell ref="T41:X41"/>
    <mergeCell ref="T42:X42"/>
    <mergeCell ref="T43:X43"/>
    <mergeCell ref="Z42:AF42"/>
    <mergeCell ref="Z43:AF43"/>
    <mergeCell ref="U66:V66"/>
    <mergeCell ref="W66:X66"/>
    <mergeCell ref="W64:X64"/>
    <mergeCell ref="Z58:AF58"/>
    <mergeCell ref="U61:V61"/>
    <mergeCell ref="W61:X61"/>
    <mergeCell ref="Z62:AF62"/>
    <mergeCell ref="Z60:AF60"/>
    <mergeCell ref="Z61:AF61"/>
    <mergeCell ref="R60:X60"/>
    <mergeCell ref="R61:S61"/>
    <mergeCell ref="Z63:AF63"/>
    <mergeCell ref="U63:V63"/>
    <mergeCell ref="W63:X63"/>
    <mergeCell ref="W62:X62"/>
    <mergeCell ref="Z54:AF54"/>
    <mergeCell ref="Z55:AF55"/>
    <mergeCell ref="Z56:AF56"/>
    <mergeCell ref="Z57:AF57"/>
    <mergeCell ref="R37:X38"/>
    <mergeCell ref="T10:X10"/>
    <mergeCell ref="T11:X11"/>
    <mergeCell ref="L11:P11"/>
    <mergeCell ref="L12:P12"/>
    <mergeCell ref="R13:S13"/>
    <mergeCell ref="Z13:AA13"/>
    <mergeCell ref="T12:X12"/>
    <mergeCell ref="Z10:AA12"/>
    <mergeCell ref="AB10:AF10"/>
    <mergeCell ref="AB11:AF11"/>
    <mergeCell ref="AB12:AF12"/>
    <mergeCell ref="R10:S12"/>
    <mergeCell ref="U35:V35"/>
    <mergeCell ref="W35:X35"/>
    <mergeCell ref="R39:S39"/>
    <mergeCell ref="T39:X39"/>
    <mergeCell ref="Z29:AF29"/>
    <mergeCell ref="AE30:AF30"/>
    <mergeCell ref="W30:X30"/>
    <mergeCell ref="Z37:AF39"/>
    <mergeCell ref="AE31:AF31"/>
    <mergeCell ref="W31:X31"/>
    <mergeCell ref="U31:V31"/>
    <mergeCell ref="AC32:AD32"/>
    <mergeCell ref="AE32:AF32"/>
    <mergeCell ref="U33:V33"/>
    <mergeCell ref="W33:X33"/>
    <mergeCell ref="AC33:AD33"/>
    <mergeCell ref="AE33:AF33"/>
    <mergeCell ref="AC34:AD34"/>
    <mergeCell ref="AE34:AF34"/>
    <mergeCell ref="AC35:AD35"/>
    <mergeCell ref="AE35:AF35"/>
    <mergeCell ref="U32:V32"/>
    <mergeCell ref="W32:X32"/>
    <mergeCell ref="E34:F34"/>
    <mergeCell ref="E35:F35"/>
    <mergeCell ref="G35:H35"/>
    <mergeCell ref="B37:H38"/>
    <mergeCell ref="B39:C39"/>
    <mergeCell ref="D39:H39"/>
    <mergeCell ref="J39:K39"/>
    <mergeCell ref="M35:N35"/>
    <mergeCell ref="J37:P38"/>
    <mergeCell ref="G34:H34"/>
    <mergeCell ref="O35:P35"/>
    <mergeCell ref="L39:P39"/>
    <mergeCell ref="E62:F62"/>
    <mergeCell ref="G62:H62"/>
    <mergeCell ref="M62:N62"/>
    <mergeCell ref="O62:P62"/>
    <mergeCell ref="E61:F61"/>
    <mergeCell ref="G61:H61"/>
    <mergeCell ref="B40:C40"/>
    <mergeCell ref="D40:H40"/>
    <mergeCell ref="L40:P40"/>
    <mergeCell ref="J40:K40"/>
    <mergeCell ref="B60:H60"/>
    <mergeCell ref="B61:C61"/>
    <mergeCell ref="L42:P42"/>
    <mergeCell ref="L43:P43"/>
    <mergeCell ref="L41:P41"/>
    <mergeCell ref="B41:C43"/>
    <mergeCell ref="D43:H43"/>
    <mergeCell ref="D41:H41"/>
    <mergeCell ref="D42:H42"/>
    <mergeCell ref="B44:C44"/>
    <mergeCell ref="J60:P60"/>
    <mergeCell ref="J61:K61"/>
    <mergeCell ref="M61:N61"/>
    <mergeCell ref="O61:P61"/>
    <mergeCell ref="T8:X8"/>
    <mergeCell ref="Z9:AA9"/>
    <mergeCell ref="J10:K12"/>
    <mergeCell ref="Z3:AF3"/>
    <mergeCell ref="R9:S9"/>
    <mergeCell ref="T9:X9"/>
    <mergeCell ref="M34:N34"/>
    <mergeCell ref="O34:P34"/>
    <mergeCell ref="U34:V34"/>
    <mergeCell ref="W34:X34"/>
    <mergeCell ref="R30:S30"/>
    <mergeCell ref="U30:V30"/>
    <mergeCell ref="AB9:AF9"/>
    <mergeCell ref="J9:K9"/>
    <mergeCell ref="J30:K30"/>
    <mergeCell ref="M30:N30"/>
    <mergeCell ref="M31:N31"/>
    <mergeCell ref="O31:P31"/>
    <mergeCell ref="O32:P32"/>
    <mergeCell ref="Z30:AA30"/>
    <mergeCell ref="AC30:AD30"/>
    <mergeCell ref="AC31:AD31"/>
    <mergeCell ref="R29:X29"/>
    <mergeCell ref="J41:K43"/>
    <mergeCell ref="J44:K44"/>
    <mergeCell ref="AJ5:AO5"/>
    <mergeCell ref="Z1:AF1"/>
    <mergeCell ref="B2:H4"/>
    <mergeCell ref="Z2:AF2"/>
    <mergeCell ref="J3:M4"/>
    <mergeCell ref="N3:P4"/>
    <mergeCell ref="R3:U4"/>
    <mergeCell ref="V3:X4"/>
    <mergeCell ref="D8:H8"/>
    <mergeCell ref="L8:P8"/>
    <mergeCell ref="R8:S8"/>
    <mergeCell ref="B6:H7"/>
    <mergeCell ref="J6:P7"/>
    <mergeCell ref="R6:X7"/>
    <mergeCell ref="Z6:AF7"/>
    <mergeCell ref="B8:C8"/>
    <mergeCell ref="J8:K8"/>
    <mergeCell ref="AB8:AF8"/>
    <mergeCell ref="Z8:AA8"/>
    <mergeCell ref="D9:H9"/>
    <mergeCell ref="D10:H10"/>
    <mergeCell ref="L9:P9"/>
    <mergeCell ref="B9:C9"/>
    <mergeCell ref="O33:P33"/>
    <mergeCell ref="J29:P29"/>
    <mergeCell ref="M32:N32"/>
    <mergeCell ref="G33:H33"/>
    <mergeCell ref="M33:N33"/>
    <mergeCell ref="E30:F30"/>
    <mergeCell ref="G30:H30"/>
    <mergeCell ref="E31:F31"/>
    <mergeCell ref="G31:H31"/>
    <mergeCell ref="E32:F32"/>
    <mergeCell ref="G32:H32"/>
    <mergeCell ref="D11:H11"/>
    <mergeCell ref="D12:H12"/>
    <mergeCell ref="L10:P10"/>
    <mergeCell ref="E33:F33"/>
    <mergeCell ref="B29:H29"/>
    <mergeCell ref="B30:C30"/>
    <mergeCell ref="O30:P30"/>
    <mergeCell ref="B10:C12"/>
    <mergeCell ref="B13:C13"/>
    <mergeCell ref="M66:N66"/>
    <mergeCell ref="O66:P66"/>
    <mergeCell ref="E65:F65"/>
    <mergeCell ref="M65:N65"/>
    <mergeCell ref="O65:P65"/>
    <mergeCell ref="E66:F66"/>
    <mergeCell ref="G66:H66"/>
    <mergeCell ref="M63:N63"/>
    <mergeCell ref="M64:N64"/>
    <mergeCell ref="G65:H65"/>
    <mergeCell ref="E63:F63"/>
    <mergeCell ref="G63:H63"/>
    <mergeCell ref="O63:P63"/>
    <mergeCell ref="G64:H64"/>
    <mergeCell ref="O64:P64"/>
    <mergeCell ref="E64:F64"/>
  </mergeCells>
  <conditionalFormatting sqref="B45:H59 B62:H66 D40:H43">
    <cfRule type="expression" dxfId="81" priority="9">
      <formula>$D$40="✓"</formula>
    </cfRule>
  </conditionalFormatting>
  <conditionalFormatting sqref="C14:H28 C31:H35 C45:H59 C62:H66">
    <cfRule type="expression" dxfId="80" priority="5">
      <formula>$B14="✓"</formula>
    </cfRule>
  </conditionalFormatting>
  <conditionalFormatting sqref="D9:H12 B14:H28 B31:H35">
    <cfRule type="expression" dxfId="79" priority="1">
      <formula>$D$9="✓"</formula>
    </cfRule>
  </conditionalFormatting>
  <conditionalFormatting sqref="J45:P59 J62:P66 L40:P43">
    <cfRule type="expression" dxfId="78" priority="10">
      <formula>$L$40="✓"</formula>
    </cfRule>
  </conditionalFormatting>
  <conditionalFormatting sqref="K14:P28 K31:P35 K45:P59 K62:P66">
    <cfRule type="expression" dxfId="77" priority="6">
      <formula>$J14="✓"</formula>
    </cfRule>
  </conditionalFormatting>
  <conditionalFormatting sqref="L9:P12 J14:P28 J31:P35">
    <cfRule type="expression" dxfId="76" priority="2">
      <formula>$L$9="✓"</formula>
    </cfRule>
  </conditionalFormatting>
  <conditionalFormatting sqref="R45:X59 R62:X66 T40:X43">
    <cfRule type="expression" dxfId="75" priority="11">
      <formula>$T$40="✓"</formula>
    </cfRule>
  </conditionalFormatting>
  <conditionalFormatting sqref="S14:X28 S31:X35 S45:X59 S62:X66">
    <cfRule type="expression" dxfId="74" priority="7">
      <formula>$R14="✓"</formula>
    </cfRule>
  </conditionalFormatting>
  <conditionalFormatting sqref="T9:X12 R14:X28 R31:X35">
    <cfRule type="expression" dxfId="73" priority="3">
      <formula>$T$9="✓"</formula>
    </cfRule>
  </conditionalFormatting>
  <conditionalFormatting sqref="AA14:AF28 AA31:AF35">
    <cfRule type="expression" dxfId="72" priority="8">
      <formula>$Z14="✓"</formula>
    </cfRule>
  </conditionalFormatting>
  <conditionalFormatting sqref="AB9:AF12 Z14:AF28 Z31:AF35">
    <cfRule type="expression" dxfId="71" priority="4">
      <formula>$AB$9="✓"</formula>
    </cfRule>
  </conditionalFormatting>
  <conditionalFormatting sqref="AH6">
    <cfRule type="expression" dxfId="70" priority="12">
      <formula>INDIRECT("R[35]C[4]",FALSE)=1</formula>
    </cfRule>
  </conditionalFormatting>
  <conditionalFormatting sqref="AI6 AH17:AH18">
    <cfRule type="expression" dxfId="69" priority="13">
      <formula>INDIRECT("RC[4]",FALSE)</formula>
    </cfRule>
    <cfRule type="expression" dxfId="68" priority="14">
      <formula>INDIRECT("RC[3]",FALSE)</formula>
    </cfRule>
  </conditionalFormatting>
  <dataValidations count="7">
    <dataValidation type="list" allowBlank="1" showErrorMessage="1" sqref="S45:S59" xr:uid="{00000000-0002-0000-0300-000000000000}">
      <formula1>$AJ$12:DC$12</formula1>
    </dataValidation>
    <dataValidation type="list" allowBlank="1" showErrorMessage="1" sqref="AA14:AA28" xr:uid="{00000000-0002-0000-0300-000001000000}">
      <formula1>$AJ$9:DC$9</formula1>
    </dataValidation>
    <dataValidation type="list" allowBlank="1" showErrorMessage="1" sqref="K45:K59" xr:uid="{00000000-0002-0000-0300-000002000000}">
      <formula1>$AJ$11:DC$11</formula1>
    </dataValidation>
    <dataValidation type="list" allowBlank="1" showErrorMessage="1" sqref="C14:C28" xr:uid="{00000000-0002-0000-0300-000003000000}">
      <formula1>$AJ$6:DC$6</formula1>
    </dataValidation>
    <dataValidation type="list" allowBlank="1" showErrorMessage="1" sqref="C45:C59" xr:uid="{00000000-0002-0000-0300-000004000000}">
      <formula1>$AJ$10:DC$10</formula1>
    </dataValidation>
    <dataValidation type="list" allowBlank="1" showErrorMessage="1" sqref="K14:K28" xr:uid="{00000000-0002-0000-0300-000005000000}">
      <formula1>$AJ$7:DC$7</formula1>
    </dataValidation>
    <dataValidation type="list" allowBlank="1" showErrorMessage="1" sqref="S14:S28" xr:uid="{00000000-0002-0000-0300-000006000000}">
      <formula1>$AJ$8:DC$8</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r:uid="{00000000-0002-0000-0300-000007000000}">
          <x14:formula1>
            <xm:f>Setup!$AB$7:$AL$7</xm:f>
          </x14:formula1>
          <xm:sqref>D10:D12 L10:L12 T10:T12 AB10:AB12 D41:D43 L41:L43 T41:T43</xm:sqref>
        </x14:dataValidation>
        <x14:dataValidation type="list" allowBlank="1" showErrorMessage="1" xr:uid="{00000000-0002-0000-0300-000008000000}">
          <x14:formula1>
            <xm:f>Setup!$C$9:$E$38</xm:f>
          </x14:formula1>
          <xm:sqref>C31:C35 K31:K35 S31:S35 AA31:AA35 C62:C66 K62:K66 S62:S66</xm:sqref>
        </x14:dataValidation>
        <x14:dataValidation type="list" allowBlank="1" showInputMessage="1" showErrorMessage="1" xr:uid="{00000000-0002-0000-0300-000009000000}">
          <x14:formula1>
            <xm:f>Calendar!$AQ$7:$AQ$8</xm:f>
          </x14:formula1>
          <xm:sqref>D9:H9 L9:P9 T9:X9 AB9:AF9 B14:B28 J14:J28 R14:R28 Z14:Z28 B31:B35 J31:J35 R31:R35 Z31:Z35 D40:H40 L40:P40 T40:X40 B45:B59 J45:J59 R45:R59 B62:B66 J62:J66 R62:R66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outlinePr summaryBelow="0" summaryRight="0"/>
  </sheetPr>
  <dimension ref="A1:DD70"/>
  <sheetViews>
    <sheetView showGridLines="0" workbookViewId="0">
      <selection activeCell="K54" sqref="K54"/>
    </sheetView>
  </sheetViews>
  <sheetFormatPr baseColWidth="10" defaultColWidth="12.6640625" defaultRowHeight="13"/>
  <cols>
    <col min="1" max="1" width="2.6640625" customWidth="1"/>
    <col min="2" max="2" width="3.83203125" customWidth="1"/>
    <col min="3" max="3" width="22.6640625" customWidth="1"/>
    <col min="4" max="4" width="7.6640625" customWidth="1"/>
    <col min="5" max="6" width="5.1640625" customWidth="1"/>
    <col min="7" max="8" width="6.33203125" customWidth="1"/>
    <col min="9" max="9" width="2.6640625" customWidth="1"/>
    <col min="10" max="10" width="3.83203125" customWidth="1"/>
    <col min="11" max="11" width="22.6640625" customWidth="1"/>
    <col min="12" max="12" width="7.6640625" customWidth="1"/>
    <col min="13" max="14" width="5.1640625" customWidth="1"/>
    <col min="15" max="16" width="6.33203125" customWidth="1"/>
    <col min="17" max="17" width="2.6640625" customWidth="1"/>
    <col min="18" max="18" width="3.83203125" customWidth="1"/>
    <col min="19" max="19" width="22.6640625" customWidth="1"/>
    <col min="20" max="20" width="7.6640625" customWidth="1"/>
    <col min="21" max="22" width="5.1640625" customWidth="1"/>
    <col min="23" max="24" width="6.33203125" customWidth="1"/>
    <col min="25" max="25" width="2.6640625" customWidth="1"/>
    <col min="26" max="26" width="3.83203125" customWidth="1"/>
    <col min="27" max="27" width="22.6640625" customWidth="1"/>
    <col min="28" max="28" width="7.6640625" customWidth="1"/>
    <col min="29" max="30" width="5.1640625" customWidth="1"/>
    <col min="31" max="32" width="6.33203125" customWidth="1"/>
    <col min="33" max="33" width="2.6640625" style="50" customWidth="1"/>
    <col min="34" max="34" width="6.33203125" style="50" customWidth="1"/>
    <col min="35" max="71" width="6.33203125" style="61" hidden="1" customWidth="1"/>
    <col min="72" max="90" width="6.33203125" style="50" hidden="1" customWidth="1"/>
    <col min="91" max="107" width="6.33203125" style="50" customWidth="1"/>
    <col min="108" max="108" width="12.6640625" style="50"/>
  </cols>
  <sheetData>
    <row r="1" spans="1:107" ht="15.75" customHeight="1">
      <c r="A1" s="12">
        <v>14</v>
      </c>
      <c r="B1" s="13"/>
      <c r="C1" s="13"/>
      <c r="D1" s="13"/>
      <c r="E1" s="13"/>
      <c r="F1" s="13"/>
      <c r="G1" s="13"/>
      <c r="H1" s="13"/>
      <c r="I1" s="13"/>
      <c r="J1" s="14"/>
      <c r="K1" s="14"/>
      <c r="L1" s="13"/>
      <c r="M1" s="13"/>
      <c r="N1" s="13"/>
      <c r="O1" s="13"/>
      <c r="P1" s="13"/>
      <c r="Q1" s="13"/>
      <c r="R1" s="13"/>
      <c r="S1" s="13"/>
      <c r="T1" s="13"/>
      <c r="U1" s="13"/>
      <c r="V1" s="13"/>
      <c r="W1" s="13"/>
      <c r="X1" s="13"/>
      <c r="Y1" s="13"/>
      <c r="Z1" s="288"/>
      <c r="AA1" s="143"/>
      <c r="AB1" s="143"/>
      <c r="AC1" s="143"/>
      <c r="AD1" s="143"/>
      <c r="AE1" s="143"/>
      <c r="AF1" s="143"/>
      <c r="AG1" s="25"/>
      <c r="AH1" s="25"/>
      <c r="AI1" s="108"/>
      <c r="AJ1" s="108"/>
      <c r="AK1" s="108"/>
      <c r="AL1" s="108"/>
      <c r="AM1" s="108"/>
      <c r="AN1" s="108"/>
      <c r="AO1" s="108"/>
      <c r="AP1" s="108"/>
      <c r="AQ1" s="108"/>
      <c r="AR1" s="108"/>
      <c r="AS1" s="108"/>
      <c r="AT1" s="108"/>
      <c r="AU1" s="108"/>
      <c r="AV1" s="108"/>
      <c r="AW1" s="108"/>
      <c r="AX1" s="108"/>
      <c r="AY1" s="108"/>
      <c r="AZ1" s="108"/>
      <c r="BA1" s="108"/>
      <c r="BB1" s="108"/>
      <c r="BC1" s="108"/>
      <c r="BD1" s="108"/>
      <c r="BE1" s="108"/>
      <c r="BF1" s="108"/>
      <c r="BG1" s="108"/>
      <c r="BH1" s="108"/>
      <c r="BI1" s="108"/>
      <c r="BJ1" s="108"/>
      <c r="BK1" s="108"/>
      <c r="BL1" s="108"/>
      <c r="BM1" s="108"/>
      <c r="BN1" s="108"/>
      <c r="BO1" s="108"/>
      <c r="BP1" s="108"/>
      <c r="BQ1" s="108"/>
      <c r="BR1" s="108"/>
      <c r="BS1" s="108"/>
      <c r="BT1" s="25"/>
      <c r="BU1" s="25"/>
      <c r="BV1" s="25"/>
      <c r="BW1" s="25"/>
      <c r="BX1" s="25"/>
      <c r="BY1" s="25"/>
      <c r="BZ1" s="25"/>
      <c r="CA1" s="25"/>
      <c r="CB1" s="25"/>
      <c r="CC1" s="25"/>
      <c r="CD1" s="25"/>
      <c r="CE1" s="25"/>
      <c r="CF1" s="25"/>
      <c r="CG1" s="25"/>
      <c r="CH1" s="25"/>
      <c r="CI1" s="25"/>
      <c r="CJ1" s="25"/>
      <c r="CK1" s="25"/>
      <c r="CL1" s="25"/>
      <c r="CM1" s="25"/>
      <c r="CN1" s="25"/>
      <c r="CO1" s="25"/>
      <c r="CP1" s="25"/>
      <c r="CQ1" s="25"/>
      <c r="CR1" s="25"/>
      <c r="CS1" s="25"/>
      <c r="CT1" s="25"/>
      <c r="CU1" s="25"/>
      <c r="CV1" s="25"/>
      <c r="CW1" s="25"/>
      <c r="CX1" s="25"/>
      <c r="CY1" s="25"/>
      <c r="CZ1" s="25"/>
      <c r="DA1" s="25"/>
      <c r="DB1" s="25"/>
      <c r="DC1" s="25"/>
    </row>
    <row r="2" spans="1:107" ht="15.75" customHeight="1">
      <c r="A2" s="13"/>
      <c r="B2" s="279" t="s">
        <v>96</v>
      </c>
      <c r="C2" s="143"/>
      <c r="D2" s="143"/>
      <c r="E2" s="143"/>
      <c r="F2" s="143"/>
      <c r="G2" s="143"/>
      <c r="H2" s="143"/>
      <c r="I2" s="13"/>
      <c r="J2" s="13"/>
      <c r="K2" s="13"/>
      <c r="L2" s="13"/>
      <c r="M2" s="13"/>
      <c r="N2" s="13"/>
      <c r="O2" s="13"/>
      <c r="P2" s="13"/>
      <c r="Q2" s="13"/>
      <c r="R2" s="13"/>
      <c r="S2" s="13"/>
      <c r="T2" s="13"/>
      <c r="U2" s="13"/>
      <c r="V2" s="13"/>
      <c r="W2" s="13"/>
      <c r="X2" s="13"/>
      <c r="Y2" s="13"/>
      <c r="Z2" s="293"/>
      <c r="AA2" s="143"/>
      <c r="AB2" s="143"/>
      <c r="AC2" s="143"/>
      <c r="AD2" s="143"/>
      <c r="AE2" s="143"/>
      <c r="AF2" s="143"/>
      <c r="AG2" s="25"/>
      <c r="AH2" s="51"/>
      <c r="AI2" s="109"/>
      <c r="AJ2" s="109"/>
      <c r="AK2" s="109"/>
      <c r="AL2" s="109"/>
      <c r="AM2" s="109"/>
      <c r="AN2" s="109"/>
      <c r="AO2" s="109"/>
      <c r="AP2" s="109"/>
      <c r="AQ2" s="109"/>
      <c r="AR2" s="109"/>
      <c r="AS2" s="109"/>
      <c r="AT2" s="109"/>
      <c r="AU2" s="109"/>
      <c r="AV2" s="109"/>
      <c r="AW2" s="109"/>
      <c r="AX2" s="109"/>
      <c r="AY2" s="109"/>
      <c r="AZ2" s="109"/>
      <c r="BA2" s="109"/>
      <c r="BB2" s="109"/>
      <c r="BC2" s="109"/>
      <c r="BD2" s="109"/>
      <c r="BE2" s="109"/>
      <c r="BF2" s="109"/>
      <c r="BG2" s="109"/>
      <c r="BH2" s="109"/>
      <c r="BI2" s="109"/>
      <c r="BJ2" s="109"/>
      <c r="BK2" s="109"/>
      <c r="BL2" s="109"/>
      <c r="BM2" s="109"/>
      <c r="BN2" s="109"/>
      <c r="BO2" s="109"/>
      <c r="BP2" s="109"/>
      <c r="BQ2" s="109"/>
      <c r="BR2" s="109"/>
      <c r="BS2" s="109"/>
      <c r="BT2" s="51"/>
      <c r="BU2" s="51"/>
      <c r="BV2" s="51"/>
      <c r="BW2" s="51"/>
      <c r="BX2" s="51"/>
      <c r="BY2" s="51"/>
      <c r="BZ2" s="51"/>
      <c r="CA2" s="51"/>
      <c r="CB2" s="51"/>
      <c r="CC2" s="51"/>
      <c r="CD2" s="51"/>
      <c r="CE2" s="51"/>
      <c r="CF2" s="51"/>
      <c r="CG2" s="51"/>
      <c r="CH2" s="51"/>
      <c r="CI2" s="51"/>
      <c r="CJ2" s="51"/>
      <c r="CK2" s="51"/>
      <c r="CL2" s="51"/>
      <c r="CM2" s="51"/>
      <c r="CN2" s="51"/>
      <c r="CO2" s="51"/>
      <c r="CP2" s="51"/>
      <c r="CQ2" s="51"/>
      <c r="CR2" s="51"/>
      <c r="CS2" s="51"/>
      <c r="CT2" s="51"/>
      <c r="CU2" s="51"/>
      <c r="CV2" s="51"/>
      <c r="CW2" s="51"/>
      <c r="CX2" s="51"/>
      <c r="CY2" s="51"/>
      <c r="CZ2" s="51"/>
      <c r="DA2" s="51"/>
      <c r="DB2" s="51"/>
      <c r="DC2" s="51"/>
    </row>
    <row r="3" spans="1:107" ht="15.75" customHeight="1">
      <c r="A3" s="13"/>
      <c r="B3" s="143"/>
      <c r="C3" s="143"/>
      <c r="D3" s="143"/>
      <c r="E3" s="143"/>
      <c r="F3" s="143"/>
      <c r="G3" s="143"/>
      <c r="H3" s="143"/>
      <c r="I3" s="13"/>
      <c r="J3" s="312" t="s">
        <v>77</v>
      </c>
      <c r="K3" s="143"/>
      <c r="L3" s="143"/>
      <c r="M3" s="143"/>
      <c r="N3" s="290">
        <f>7-$V$3</f>
        <v>7</v>
      </c>
      <c r="O3" s="143"/>
      <c r="P3" s="143"/>
      <c r="Q3" s="13"/>
      <c r="R3" s="313" t="s">
        <v>78</v>
      </c>
      <c r="S3" s="143"/>
      <c r="T3" s="143"/>
      <c r="U3" s="143"/>
      <c r="V3" s="292">
        <f>COUNTIF(D9,Calendar!$AQ$7)+COUNTIF(L9,Calendar!$AQ$7)+COUNTIF(T9,Calendar!$AQ$7)+COUNTIF(AB9,Calendar!$AQ$7)+COUNTIF(D40,Calendar!$AQ$7)+COUNTIF(L40,Calendar!$AQ$7)+COUNTIF(T40,Calendar!$AQ$7)</f>
        <v>0</v>
      </c>
      <c r="W3" s="143"/>
      <c r="X3" s="143"/>
      <c r="Y3" s="13"/>
      <c r="Z3" s="293" t="s">
        <v>0</v>
      </c>
      <c r="AA3" s="143"/>
      <c r="AB3" s="143"/>
      <c r="AC3" s="143"/>
      <c r="AD3" s="143"/>
      <c r="AE3" s="143"/>
      <c r="AF3" s="143"/>
      <c r="AG3" s="25"/>
      <c r="AH3" s="51"/>
      <c r="AI3" s="109"/>
      <c r="AJ3" s="109"/>
      <c r="AK3" s="109"/>
      <c r="AL3" s="109"/>
      <c r="AM3" s="109"/>
      <c r="AN3" s="109"/>
      <c r="AO3" s="109"/>
      <c r="AP3" s="109"/>
      <c r="AQ3" s="109"/>
      <c r="AR3" s="109"/>
      <c r="AS3" s="109"/>
      <c r="AT3" s="109"/>
      <c r="AU3" s="109"/>
      <c r="AV3" s="109"/>
      <c r="AW3" s="109"/>
      <c r="AX3" s="109"/>
      <c r="AY3" s="109"/>
      <c r="AZ3" s="109"/>
      <c r="BA3" s="109"/>
      <c r="BB3" s="109"/>
      <c r="BC3" s="109"/>
      <c r="BD3" s="109"/>
      <c r="BE3" s="109"/>
      <c r="BF3" s="109"/>
      <c r="BG3" s="109"/>
      <c r="BH3" s="109"/>
      <c r="BI3" s="109"/>
      <c r="BJ3" s="109"/>
      <c r="BK3" s="109"/>
      <c r="BL3" s="109"/>
      <c r="BM3" s="109"/>
      <c r="BN3" s="109"/>
      <c r="BO3" s="109"/>
      <c r="BP3" s="109"/>
      <c r="BQ3" s="109"/>
      <c r="BR3" s="109"/>
      <c r="BS3" s="109"/>
      <c r="BT3" s="51"/>
      <c r="BU3" s="51"/>
      <c r="BV3" s="51"/>
      <c r="BW3" s="51"/>
      <c r="BX3" s="51"/>
      <c r="BY3" s="51"/>
      <c r="BZ3" s="51"/>
      <c r="CA3" s="51"/>
      <c r="CB3" s="51"/>
      <c r="CC3" s="51"/>
      <c r="CD3" s="51"/>
      <c r="CE3" s="51"/>
      <c r="CF3" s="51"/>
      <c r="CG3" s="51"/>
      <c r="CH3" s="51"/>
      <c r="CI3" s="51"/>
      <c r="CJ3" s="51"/>
      <c r="CK3" s="51"/>
      <c r="CL3" s="51"/>
      <c r="CM3" s="51"/>
      <c r="CN3" s="51"/>
      <c r="CO3" s="51"/>
      <c r="CP3" s="51"/>
      <c r="CQ3" s="51"/>
      <c r="CR3" s="51"/>
      <c r="CS3" s="51"/>
      <c r="CT3" s="51"/>
      <c r="CU3" s="51"/>
      <c r="CV3" s="51"/>
      <c r="CW3" s="51"/>
      <c r="CX3" s="51"/>
      <c r="CY3" s="51"/>
      <c r="CZ3" s="51"/>
      <c r="DA3" s="51"/>
      <c r="DB3" s="51"/>
      <c r="DC3" s="51"/>
    </row>
    <row r="4" spans="1:107" ht="15.75" customHeight="1">
      <c r="A4" s="13"/>
      <c r="B4" s="143"/>
      <c r="C4" s="143"/>
      <c r="D4" s="143"/>
      <c r="E4" s="143"/>
      <c r="F4" s="143"/>
      <c r="G4" s="143"/>
      <c r="H4" s="143"/>
      <c r="I4" s="13"/>
      <c r="J4" s="143"/>
      <c r="K4" s="143"/>
      <c r="L4" s="143"/>
      <c r="M4" s="143"/>
      <c r="N4" s="143"/>
      <c r="O4" s="143"/>
      <c r="P4" s="143"/>
      <c r="Q4" s="13"/>
      <c r="R4" s="143"/>
      <c r="S4" s="143"/>
      <c r="T4" s="143"/>
      <c r="U4" s="143"/>
      <c r="V4" s="143"/>
      <c r="W4" s="143"/>
      <c r="X4" s="143"/>
      <c r="Y4" s="13"/>
      <c r="Z4" s="13"/>
      <c r="AA4" s="13"/>
      <c r="AB4" s="13"/>
      <c r="AC4" s="13"/>
      <c r="AD4" s="13"/>
      <c r="AE4" s="13"/>
      <c r="AF4" s="13"/>
      <c r="AG4" s="25"/>
      <c r="AH4" s="51"/>
      <c r="AI4" s="109"/>
      <c r="AJ4" s="109"/>
      <c r="AK4" s="109"/>
      <c r="AL4" s="109"/>
      <c r="AM4" s="109"/>
      <c r="AN4" s="109"/>
      <c r="AO4" s="109"/>
      <c r="AP4" s="109"/>
      <c r="AQ4" s="109"/>
      <c r="AR4" s="109"/>
      <c r="AS4" s="109"/>
      <c r="AT4" s="109"/>
      <c r="AU4" s="109"/>
      <c r="AV4" s="109"/>
      <c r="AW4" s="109"/>
      <c r="AX4" s="109"/>
      <c r="AY4" s="109"/>
      <c r="AZ4" s="109"/>
      <c r="BA4" s="109"/>
      <c r="BB4" s="109"/>
      <c r="BC4" s="109"/>
      <c r="BD4" s="109"/>
      <c r="BE4" s="109"/>
      <c r="BF4" s="109"/>
      <c r="BG4" s="109"/>
      <c r="BH4" s="109"/>
      <c r="BI4" s="109"/>
      <c r="BJ4" s="109"/>
      <c r="BK4" s="109"/>
      <c r="BL4" s="109"/>
      <c r="BM4" s="109"/>
      <c r="BN4" s="109"/>
      <c r="BO4" s="109"/>
      <c r="BP4" s="109"/>
      <c r="BQ4" s="109"/>
      <c r="BR4" s="109"/>
      <c r="BS4" s="109"/>
      <c r="BT4" s="51"/>
      <c r="BU4" s="51"/>
      <c r="BV4" s="51"/>
      <c r="BW4" s="51"/>
      <c r="BX4" s="51"/>
      <c r="BY4" s="51"/>
      <c r="BZ4" s="51"/>
      <c r="CA4" s="51"/>
      <c r="CB4" s="51"/>
      <c r="CC4" s="51"/>
      <c r="CD4" s="51"/>
      <c r="CE4" s="51"/>
      <c r="CF4" s="51"/>
      <c r="CG4" s="51"/>
      <c r="CH4" s="51"/>
      <c r="CI4" s="51"/>
      <c r="CJ4" s="51"/>
      <c r="CK4" s="51"/>
      <c r="CL4" s="51"/>
      <c r="CM4" s="51"/>
      <c r="CN4" s="51"/>
      <c r="CO4" s="51"/>
      <c r="CP4" s="51"/>
      <c r="CQ4" s="51"/>
      <c r="CR4" s="51"/>
      <c r="CS4" s="51"/>
      <c r="CT4" s="51"/>
      <c r="CU4" s="51"/>
      <c r="CV4" s="51"/>
      <c r="CW4" s="51"/>
      <c r="CX4" s="51"/>
      <c r="CY4" s="51"/>
      <c r="CZ4" s="51"/>
      <c r="DA4" s="51"/>
      <c r="DB4" s="51"/>
      <c r="DC4" s="51"/>
    </row>
    <row r="5" spans="1:107" ht="15.75" customHeight="1">
      <c r="A5" s="13"/>
      <c r="B5" s="13"/>
      <c r="C5" s="13"/>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25"/>
      <c r="AH5" s="25"/>
      <c r="AI5" s="108"/>
      <c r="AJ5" s="311" t="s">
        <v>79</v>
      </c>
      <c r="AK5" s="295"/>
      <c r="AL5" s="295"/>
      <c r="AM5" s="295"/>
      <c r="AN5" s="295"/>
      <c r="AO5" s="295"/>
      <c r="AP5" s="108"/>
      <c r="AQ5" s="108"/>
      <c r="AR5" s="108"/>
      <c r="AS5" s="108"/>
      <c r="AT5" s="108"/>
      <c r="AU5" s="108"/>
      <c r="AV5" s="108"/>
      <c r="AW5" s="108"/>
      <c r="AX5" s="108"/>
      <c r="AY5" s="108"/>
      <c r="AZ5" s="108"/>
      <c r="BA5" s="108"/>
      <c r="BB5" s="108"/>
      <c r="BC5" s="108"/>
      <c r="BD5" s="108"/>
      <c r="BE5" s="108"/>
      <c r="BF5" s="108"/>
      <c r="BG5" s="108"/>
      <c r="BH5" s="108"/>
      <c r="BI5" s="108"/>
      <c r="BJ5" s="108"/>
      <c r="BK5" s="108"/>
      <c r="BL5" s="108"/>
      <c r="BM5" s="108"/>
      <c r="BN5" s="108"/>
      <c r="BO5" s="108"/>
      <c r="BP5" s="108"/>
      <c r="BQ5" s="108"/>
      <c r="BR5" s="108"/>
      <c r="BS5" s="108"/>
      <c r="BT5" s="25"/>
      <c r="BU5" s="25"/>
      <c r="BV5" s="25"/>
      <c r="BW5" s="25"/>
      <c r="BX5" s="25"/>
      <c r="BY5" s="25"/>
      <c r="BZ5" s="25"/>
      <c r="CA5" s="25"/>
      <c r="CB5" s="25"/>
      <c r="CC5" s="25"/>
      <c r="CD5" s="25"/>
      <c r="CE5" s="25"/>
      <c r="CF5" s="25"/>
      <c r="CG5" s="25"/>
      <c r="CH5" s="25"/>
      <c r="CI5" s="25"/>
      <c r="CJ5" s="25"/>
      <c r="CK5" s="25"/>
      <c r="CL5" s="25"/>
      <c r="CM5" s="25"/>
      <c r="CN5" s="25"/>
      <c r="CO5" s="25"/>
      <c r="CP5" s="25"/>
      <c r="CQ5" s="25"/>
      <c r="CR5" s="25"/>
      <c r="CS5" s="25"/>
      <c r="CT5" s="25"/>
      <c r="CU5" s="25"/>
      <c r="CV5" s="25"/>
      <c r="CW5" s="25"/>
      <c r="CX5" s="25"/>
      <c r="CY5" s="25"/>
      <c r="CZ5" s="25"/>
      <c r="DA5" s="25"/>
      <c r="DB5" s="25"/>
      <c r="DC5" s="25"/>
    </row>
    <row r="6" spans="1:107" ht="15.75" customHeight="1">
      <c r="A6" s="13"/>
      <c r="B6" s="274" t="str" cm="1">
        <f t="array" ref="B6">_xlfn.SWITCH(TEXT(D8,"DDDD"),"SUNDAY","S U N D A Y","MONDAY","M O N D A Y","TUESDAY","T U E S D A Y","WEDNESDAY","W E D N E S D A Y","THURSDAY","T H U R S D A Y","FRIDAY","F R I D A Y","SATURDAY","S A T U R D A Y","SUNDAY","S U N D A Y")</f>
        <v>T H U R S D A Y</v>
      </c>
      <c r="C6" s="275"/>
      <c r="D6" s="275"/>
      <c r="E6" s="275"/>
      <c r="F6" s="275"/>
      <c r="G6" s="275"/>
      <c r="H6" s="276"/>
      <c r="I6" s="13"/>
      <c r="J6" s="261" t="str" cm="1">
        <f t="array" ref="J6">_xlfn.SWITCH(TEXT(L8,"DDDD"),"SUNDAY","S U N D A Y","MONDAY","M O N D A Y","TUESDAY","T U E S D A Y","WEDNESDAY","W E D N E S D A Y","THURSDAY","T H U R S D A Y","FRIDAY","F R I D A Y","SATURDAY","S A T U R D A Y","SUNDAY","S U N D A Y")</f>
        <v>F R I D A Y</v>
      </c>
      <c r="K6" s="262"/>
      <c r="L6" s="262"/>
      <c r="M6" s="262"/>
      <c r="N6" s="262"/>
      <c r="O6" s="262"/>
      <c r="P6" s="263"/>
      <c r="Q6" s="13"/>
      <c r="R6" s="266" t="str" cm="1">
        <f t="array" ref="R6">_xlfn.SWITCH(TEXT(T8,"DDDD"),"SUNDAY","S U N D A Y","MONDAY","M O N D A Y","TUESDAY","T U E S D A Y","WEDNESDAY","W E D N E S D A Y","THURSDAY","T H U R S D A Y","FRIDAY","F R I D A Y","SATURDAY","S A T U R D A Y","SUNDAY","S U N D A Y")</f>
        <v>S A T U R D A Y</v>
      </c>
      <c r="S6" s="267"/>
      <c r="T6" s="267"/>
      <c r="U6" s="267"/>
      <c r="V6" s="267"/>
      <c r="W6" s="267"/>
      <c r="X6" s="268"/>
      <c r="Y6" s="16"/>
      <c r="Z6" s="280" t="str" cm="1">
        <f t="array" ref="Z6">_xlfn.SWITCH(TEXT(AB8,"DDDD"),"SUNDAY","S U N D A Y","MONDAY","M O N D A Y","TUESDAY","T U E S D A Y","WEDNESDAY","W E D N E S D A Y","THURSDAY","T H U R S D A Y","FRIDAY","F R I D A Y","SATURDAY","S A T U R D A Y","SUNDAY","S U N D A Y")</f>
        <v>S U N D A Y</v>
      </c>
      <c r="AA6" s="281"/>
      <c r="AB6" s="281"/>
      <c r="AC6" s="281"/>
      <c r="AD6" s="281"/>
      <c r="AE6" s="281"/>
      <c r="AF6" s="282"/>
      <c r="AG6" s="52"/>
      <c r="AH6" s="53"/>
      <c r="AI6" s="110"/>
      <c r="AJ6" s="64" t="str" cm="1">
        <f t="array" ref="AJ6">_xlfn.LET(_xlpm.a,IF($D$10&lt;&gt;"",INDEX(Setup!$AB$8:$AL$38,,MATCH($D$10,Setup!$AB$7:$AL$7,0)),{""}),_xlpm.b,IF($D$11&lt;&gt;"",INDEX(Setup!$AB$8:$AL$38,,MATCH($D$11,Setup!$AB$7:$AL$7,0)),{""}),_xlpm.c,IF($D$12&lt;&gt;"",INDEX(Setup!$AB$8:$AL$38,,MATCH($D$12,Setup!$AB$7:$AL$7,0)),{""}),_xlpm.stacked,_xlfn.VSTACK(_xlpm.a,_xlpm.b,_xlpm.c),IFERROR(TRANSPOSE(_xlfn._xlws.FILTER(_xlpm.stacked,(_xlpm.stacked&lt;&gt;0)*(_xlpm.stacked&lt;&gt;"")*(_xlpm.stacked&lt;&gt;"#N/A"))),""))</f>
        <v/>
      </c>
      <c r="AK6" s="110"/>
      <c r="AL6" s="110"/>
      <c r="AM6" s="110"/>
      <c r="AN6" s="110"/>
      <c r="AO6" s="110"/>
      <c r="AP6" s="110"/>
      <c r="AQ6" s="110"/>
      <c r="AR6" s="110"/>
      <c r="AS6" s="110"/>
      <c r="AT6" s="110"/>
      <c r="AU6" s="110"/>
      <c r="AV6" s="110"/>
      <c r="AW6" s="110"/>
      <c r="AX6" s="110"/>
      <c r="AY6" s="110"/>
      <c r="AZ6" s="110"/>
      <c r="BA6" s="110"/>
      <c r="BB6" s="110"/>
      <c r="BC6" s="110"/>
      <c r="BD6" s="110"/>
      <c r="BE6" s="110"/>
      <c r="BF6" s="110"/>
      <c r="BG6" s="110"/>
      <c r="BH6" s="110"/>
      <c r="BI6" s="110"/>
      <c r="BJ6" s="110"/>
      <c r="BK6" s="110"/>
      <c r="BL6" s="110"/>
      <c r="BM6" s="110"/>
      <c r="BN6" s="110"/>
      <c r="BO6" s="110"/>
      <c r="BP6" s="110"/>
      <c r="BQ6" s="110"/>
      <c r="BR6" s="110"/>
      <c r="BS6" s="110"/>
      <c r="BT6" s="53"/>
      <c r="BU6" s="53"/>
      <c r="BV6" s="53"/>
      <c r="BW6" s="53"/>
      <c r="BX6" s="53"/>
      <c r="BY6" s="53"/>
      <c r="BZ6" s="53"/>
      <c r="CA6" s="53"/>
      <c r="CB6" s="53"/>
      <c r="CC6" s="53"/>
      <c r="CD6" s="53"/>
      <c r="CE6" s="53"/>
      <c r="CF6" s="53"/>
      <c r="CG6" s="53"/>
      <c r="CH6" s="53"/>
      <c r="CI6" s="53"/>
      <c r="CJ6" s="53"/>
      <c r="CK6" s="53"/>
      <c r="CL6" s="53"/>
      <c r="CM6" s="53"/>
      <c r="CN6" s="53"/>
      <c r="CO6" s="53"/>
      <c r="CP6" s="53"/>
      <c r="CQ6" s="53"/>
      <c r="CR6" s="53"/>
      <c r="CS6" s="53"/>
      <c r="CT6" s="53"/>
      <c r="CU6" s="53"/>
      <c r="CV6" s="53"/>
      <c r="CW6" s="53"/>
      <c r="CX6" s="53"/>
      <c r="CY6" s="53"/>
      <c r="CZ6" s="53"/>
      <c r="DA6" s="53"/>
      <c r="DB6" s="53"/>
      <c r="DC6" s="53"/>
    </row>
    <row r="7" spans="1:107" ht="15.75" customHeight="1">
      <c r="A7" s="13"/>
      <c r="B7" s="277"/>
      <c r="C7" s="143"/>
      <c r="D7" s="143"/>
      <c r="E7" s="143"/>
      <c r="F7" s="143"/>
      <c r="G7" s="143"/>
      <c r="H7" s="278"/>
      <c r="I7" s="13"/>
      <c r="J7" s="264"/>
      <c r="K7" s="143"/>
      <c r="L7" s="143"/>
      <c r="M7" s="143"/>
      <c r="N7" s="143"/>
      <c r="O7" s="143"/>
      <c r="P7" s="265"/>
      <c r="Q7" s="13"/>
      <c r="R7" s="269"/>
      <c r="S7" s="143"/>
      <c r="T7" s="143"/>
      <c r="U7" s="143"/>
      <c r="V7" s="143"/>
      <c r="W7" s="143"/>
      <c r="X7" s="270"/>
      <c r="Y7" s="16"/>
      <c r="Z7" s="283"/>
      <c r="AA7" s="143"/>
      <c r="AB7" s="143"/>
      <c r="AC7" s="143"/>
      <c r="AD7" s="143"/>
      <c r="AE7" s="143"/>
      <c r="AF7" s="284"/>
      <c r="AG7" s="25"/>
      <c r="AH7" s="54"/>
      <c r="AI7" s="109"/>
      <c r="AJ7" s="64" t="str" cm="1">
        <f t="array" ref="AJ7">_xlfn.LET(_xlpm.a,IF($L$10&lt;&gt;"",INDEX(Setup!$AB$8:$AL$38,,MATCH($L$10,Setup!$AB$7:$AL$7,0)),{""}),_xlpm.b,IF($L$11&lt;&gt;"",INDEX(Setup!$AB$8:$AL$38,,MATCH($L$11,Setup!$AB$7:$AL$7,0)),{""}),_xlpm.c,IF($L$12&lt;&gt;"",INDEX(Setup!$AB$8:$AL$38,,MATCH($L$12,Setup!$AB$7:$AL$7,0)),{""}),_xlpm.stacked,_xlfn.VSTACK(_xlpm.a,_xlpm.b,_xlpm.c),IFERROR(TRANSPOSE(_xlfn._xlws.FILTER(_xlpm.stacked,(_xlpm.stacked&lt;&gt;0)*(_xlpm.stacked&lt;&gt;"")*(_xlpm.stacked&lt;&gt;"#N/A"))),""))</f>
        <v/>
      </c>
      <c r="AK7" s="109"/>
      <c r="AL7" s="109"/>
      <c r="AM7" s="109"/>
      <c r="AN7" s="109"/>
      <c r="AO7" s="109"/>
      <c r="AP7" s="109"/>
      <c r="AQ7" s="109"/>
      <c r="AR7" s="109"/>
      <c r="AS7" s="109"/>
      <c r="AT7" s="109"/>
      <c r="AU7" s="109"/>
      <c r="AV7" s="109"/>
      <c r="AW7" s="109"/>
      <c r="AX7" s="109"/>
      <c r="AY7" s="109"/>
      <c r="AZ7" s="109"/>
      <c r="BA7" s="109"/>
      <c r="BB7" s="109"/>
      <c r="BC7" s="109"/>
      <c r="BD7" s="109"/>
      <c r="BE7" s="109"/>
      <c r="BF7" s="109"/>
      <c r="BG7" s="109"/>
      <c r="BH7" s="109"/>
      <c r="BI7" s="109"/>
      <c r="BJ7" s="109"/>
      <c r="BK7" s="109"/>
      <c r="BL7" s="109"/>
      <c r="BM7" s="109"/>
      <c r="BN7" s="109"/>
      <c r="BO7" s="109"/>
      <c r="BP7" s="109"/>
      <c r="BQ7" s="109"/>
      <c r="BR7" s="109"/>
      <c r="BS7" s="109"/>
      <c r="BT7" s="51"/>
      <c r="BU7" s="51"/>
      <c r="BV7" s="51"/>
      <c r="BW7" s="51"/>
      <c r="BX7" s="51"/>
      <c r="BY7" s="51"/>
      <c r="BZ7" s="51"/>
      <c r="CA7" s="51"/>
      <c r="CB7" s="51"/>
      <c r="CC7" s="51"/>
      <c r="CD7" s="51"/>
      <c r="CE7" s="51"/>
      <c r="CF7" s="51"/>
      <c r="CG7" s="51"/>
      <c r="CH7" s="51"/>
      <c r="CI7" s="51"/>
      <c r="CJ7" s="51"/>
      <c r="CK7" s="51"/>
      <c r="CL7" s="51"/>
      <c r="CM7" s="51"/>
      <c r="CN7" s="51"/>
      <c r="CO7" s="51"/>
      <c r="CP7" s="51"/>
      <c r="CQ7" s="51"/>
      <c r="CR7" s="51"/>
      <c r="CS7" s="51"/>
      <c r="CT7" s="51"/>
      <c r="CU7" s="51"/>
      <c r="CV7" s="51"/>
      <c r="CW7" s="51"/>
      <c r="CX7" s="51"/>
      <c r="CY7" s="51"/>
      <c r="CZ7" s="51"/>
      <c r="DA7" s="51"/>
      <c r="DB7" s="51"/>
      <c r="DC7" s="51"/>
    </row>
    <row r="8" spans="1:107" ht="15.75" customHeight="1">
      <c r="A8" s="17"/>
      <c r="B8" s="248" t="s">
        <v>80</v>
      </c>
      <c r="C8" s="249"/>
      <c r="D8" s="250">
        <f>$A$1+Calendar!$AY$29</f>
        <v>46205</v>
      </c>
      <c r="E8" s="249"/>
      <c r="F8" s="249"/>
      <c r="G8" s="249"/>
      <c r="H8" s="251"/>
      <c r="I8" s="17"/>
      <c r="J8" s="253" t="s">
        <v>80</v>
      </c>
      <c r="K8" s="249"/>
      <c r="L8" s="254">
        <f>$A$1+Calendar!$AY$29+1</f>
        <v>46206</v>
      </c>
      <c r="M8" s="249"/>
      <c r="N8" s="249"/>
      <c r="O8" s="249"/>
      <c r="P8" s="255"/>
      <c r="Q8" s="17"/>
      <c r="R8" s="271" t="s">
        <v>80</v>
      </c>
      <c r="S8" s="249"/>
      <c r="T8" s="272">
        <f>$A$1+Calendar!$AY$29+2</f>
        <v>46207</v>
      </c>
      <c r="U8" s="249"/>
      <c r="V8" s="249"/>
      <c r="W8" s="249"/>
      <c r="X8" s="273"/>
      <c r="Y8" s="18"/>
      <c r="Z8" s="287" t="s">
        <v>80</v>
      </c>
      <c r="AA8" s="249"/>
      <c r="AB8" s="285">
        <f>$A$1+Calendar!$AY$29+3</f>
        <v>46208</v>
      </c>
      <c r="AC8" s="249"/>
      <c r="AD8" s="249"/>
      <c r="AE8" s="249"/>
      <c r="AF8" s="286"/>
      <c r="AG8" s="26"/>
      <c r="AH8" s="55"/>
      <c r="AI8" s="111"/>
      <c r="AJ8" s="64" t="str" cm="1">
        <f t="array" ref="AJ8">_xlfn.LET(_xlpm.a,IF($T$10&lt;&gt;"",INDEX(Setup!$AB$8:$AL$38,,MATCH($T$10,Setup!$AB$7:$AL$7,0)),{""}),_xlpm.b,IF($T$11&lt;&gt;"",INDEX(Setup!$AB$8:$AL$38,,MATCH($T$11,Setup!$AB$7:$AL$7,0)),{""}),_xlpm.c,IF($T$12&lt;&gt;"",INDEX(Setup!$AB$8:$AL$38,,MATCH($T$12,Setup!$AB$7:$AL$7,0)),{""}),_xlpm.stacked,_xlfn.VSTACK(_xlpm.a,_xlpm.b,_xlpm.c),IFERROR(TRANSPOSE(_xlfn._xlws.FILTER(_xlpm.stacked,(_xlpm.stacked&lt;&gt;0)*(_xlpm.stacked&lt;&gt;"")*(_xlpm.stacked&lt;&gt;"#N/A"))),""))</f>
        <v/>
      </c>
      <c r="AK8" s="111"/>
      <c r="AL8" s="111"/>
      <c r="AM8" s="111"/>
      <c r="AN8" s="111"/>
      <c r="AO8" s="111"/>
      <c r="AP8" s="111"/>
      <c r="AQ8" s="111"/>
      <c r="AR8" s="111"/>
      <c r="AS8" s="111"/>
      <c r="AT8" s="111"/>
      <c r="AU8" s="111"/>
      <c r="AV8" s="111"/>
      <c r="AW8" s="111"/>
      <c r="AX8" s="111"/>
      <c r="AY8" s="111"/>
      <c r="AZ8" s="111"/>
      <c r="BA8" s="111"/>
      <c r="BB8" s="111"/>
      <c r="BC8" s="111"/>
      <c r="BD8" s="111"/>
      <c r="BE8" s="111"/>
      <c r="BF8" s="111"/>
      <c r="BG8" s="111"/>
      <c r="BH8" s="111"/>
      <c r="BI8" s="111"/>
      <c r="BJ8" s="111"/>
      <c r="BK8" s="111"/>
      <c r="BL8" s="111"/>
      <c r="BM8" s="111"/>
      <c r="BN8" s="111"/>
      <c r="BO8" s="111"/>
      <c r="BP8" s="111"/>
      <c r="BQ8" s="111"/>
      <c r="BR8" s="111"/>
      <c r="BS8" s="111"/>
      <c r="BT8" s="56"/>
      <c r="BU8" s="56"/>
      <c r="BV8" s="56"/>
      <c r="BW8" s="56"/>
      <c r="BX8" s="56"/>
      <c r="BY8" s="56"/>
      <c r="BZ8" s="56"/>
      <c r="CA8" s="56"/>
      <c r="CB8" s="56"/>
      <c r="CC8" s="56"/>
      <c r="CD8" s="56"/>
      <c r="CE8" s="56"/>
      <c r="CF8" s="56"/>
      <c r="CG8" s="56"/>
      <c r="CH8" s="56"/>
      <c r="CI8" s="56"/>
      <c r="CJ8" s="56"/>
      <c r="CK8" s="56"/>
      <c r="CL8" s="56"/>
      <c r="CM8" s="56"/>
      <c r="CN8" s="56"/>
      <c r="CO8" s="56"/>
      <c r="CP8" s="56"/>
      <c r="CQ8" s="56"/>
      <c r="CR8" s="56"/>
      <c r="CS8" s="56"/>
      <c r="CT8" s="56"/>
      <c r="CU8" s="56"/>
      <c r="CV8" s="56"/>
      <c r="CW8" s="56"/>
      <c r="CX8" s="56"/>
      <c r="CY8" s="56"/>
      <c r="CZ8" s="56"/>
      <c r="DA8" s="56"/>
      <c r="DB8" s="56"/>
      <c r="DC8" s="56"/>
    </row>
    <row r="9" spans="1:107" ht="15.75" customHeight="1">
      <c r="A9" s="13"/>
      <c r="B9" s="252" t="s">
        <v>81</v>
      </c>
      <c r="C9" s="223"/>
      <c r="D9" s="222"/>
      <c r="E9" s="218"/>
      <c r="F9" s="218"/>
      <c r="G9" s="218"/>
      <c r="H9" s="224"/>
      <c r="I9" s="69"/>
      <c r="J9" s="241" t="s">
        <v>81</v>
      </c>
      <c r="K9" s="223"/>
      <c r="L9" s="222"/>
      <c r="M9" s="218"/>
      <c r="N9" s="218"/>
      <c r="O9" s="218"/>
      <c r="P9" s="216"/>
      <c r="Q9" s="69"/>
      <c r="R9" s="256" t="s">
        <v>81</v>
      </c>
      <c r="S9" s="223"/>
      <c r="T9" s="222"/>
      <c r="U9" s="218"/>
      <c r="V9" s="218"/>
      <c r="W9" s="218"/>
      <c r="X9" s="214"/>
      <c r="Y9" s="70"/>
      <c r="Z9" s="299" t="s">
        <v>81</v>
      </c>
      <c r="AA9" s="223"/>
      <c r="AB9" s="222"/>
      <c r="AC9" s="218"/>
      <c r="AD9" s="218"/>
      <c r="AE9" s="218"/>
      <c r="AF9" s="298"/>
      <c r="AG9" s="25"/>
      <c r="AH9" s="54"/>
      <c r="AI9" s="109"/>
      <c r="AJ9" s="64" t="str" cm="1">
        <f t="array" ref="AJ9">_xlfn.LET(_xlpm.a,IF($AB$10&lt;&gt;"",INDEX(Setup!$AB$8:$AL$38,,MATCH($AB$10,Setup!$AB$7:$AL$7,0)),{""}),_xlpm.b,IF($AB$11&lt;&gt;"",INDEX(Setup!$AB$8:$AL$38,,MATCH($AB$11,Setup!$AB$7:$AL$7,0)),{""}),_xlpm.c,IF($AB$12&lt;&gt;"",INDEX(Setup!$AB$8:$AL$38,,MATCH($AB$12,Setup!$AB$7:$AL$7,0)),{""}),_xlpm.stacked,_xlfn.VSTACK(_xlpm.a,_xlpm.b,_xlpm.c),IFERROR(TRANSPOSE(_xlfn._xlws.FILTER(_xlpm.stacked,(_xlpm.stacked&lt;&gt;0)*(_xlpm.stacked&lt;&gt;"")*(_xlpm.stacked&lt;&gt;"#N/A"))),""))</f>
        <v/>
      </c>
      <c r="AK9" s="109"/>
      <c r="AL9" s="109"/>
      <c r="AM9" s="109"/>
      <c r="AN9" s="109"/>
      <c r="AO9" s="109"/>
      <c r="AP9" s="109"/>
      <c r="AQ9" s="109"/>
      <c r="AR9" s="109"/>
      <c r="AS9" s="109"/>
      <c r="AT9" s="109"/>
      <c r="AU9" s="109"/>
      <c r="AV9" s="109"/>
      <c r="AW9" s="109"/>
      <c r="AX9" s="109"/>
      <c r="AY9" s="109"/>
      <c r="AZ9" s="109"/>
      <c r="BA9" s="109"/>
      <c r="BB9" s="109"/>
      <c r="BC9" s="109"/>
      <c r="BD9" s="109"/>
      <c r="BE9" s="109"/>
      <c r="BF9" s="109"/>
      <c r="BG9" s="109"/>
      <c r="BH9" s="109"/>
      <c r="BI9" s="109"/>
      <c r="BJ9" s="109"/>
      <c r="BK9" s="109"/>
      <c r="BL9" s="109"/>
      <c r="BM9" s="109"/>
      <c r="BN9" s="109"/>
      <c r="BO9" s="109"/>
      <c r="BP9" s="109"/>
      <c r="BQ9" s="109"/>
      <c r="BR9" s="109"/>
      <c r="BS9" s="109"/>
      <c r="BT9" s="51"/>
      <c r="BU9" s="51"/>
      <c r="BV9" s="51"/>
      <c r="BW9" s="51"/>
      <c r="BX9" s="51"/>
      <c r="BY9" s="51"/>
      <c r="BZ9" s="51"/>
      <c r="CA9" s="51"/>
      <c r="CB9" s="51"/>
      <c r="CC9" s="51"/>
      <c r="CD9" s="51"/>
      <c r="CE9" s="51"/>
      <c r="CF9" s="51"/>
      <c r="CG9" s="51"/>
      <c r="CH9" s="51"/>
      <c r="CI9" s="51"/>
      <c r="CJ9" s="51"/>
      <c r="CK9" s="51"/>
      <c r="CL9" s="51"/>
      <c r="CM9" s="51"/>
      <c r="CN9" s="51"/>
      <c r="CO9" s="51"/>
      <c r="CP9" s="51"/>
      <c r="CQ9" s="51"/>
      <c r="CR9" s="51"/>
      <c r="CS9" s="51"/>
      <c r="CT9" s="51"/>
      <c r="CU9" s="51"/>
      <c r="CV9" s="51"/>
      <c r="CW9" s="51"/>
      <c r="CX9" s="51"/>
      <c r="CY9" s="51"/>
      <c r="CZ9" s="51"/>
      <c r="DA9" s="51"/>
      <c r="DB9" s="51"/>
      <c r="DC9" s="51"/>
    </row>
    <row r="10" spans="1:107" ht="15.75" customHeight="1">
      <c r="A10" s="13"/>
      <c r="B10" s="257" t="s">
        <v>83</v>
      </c>
      <c r="C10" s="243"/>
      <c r="D10" s="222"/>
      <c r="E10" s="218"/>
      <c r="F10" s="218"/>
      <c r="G10" s="218"/>
      <c r="H10" s="224"/>
      <c r="I10" s="69"/>
      <c r="J10" s="242" t="s">
        <v>83</v>
      </c>
      <c r="K10" s="243"/>
      <c r="L10" s="222"/>
      <c r="M10" s="218"/>
      <c r="N10" s="218"/>
      <c r="O10" s="218"/>
      <c r="P10" s="216"/>
      <c r="Q10" s="69"/>
      <c r="R10" s="259" t="s">
        <v>83</v>
      </c>
      <c r="S10" s="243"/>
      <c r="T10" s="222"/>
      <c r="U10" s="218"/>
      <c r="V10" s="218"/>
      <c r="W10" s="218"/>
      <c r="X10" s="214"/>
      <c r="Y10" s="70"/>
      <c r="Z10" s="300" t="s">
        <v>83</v>
      </c>
      <c r="AA10" s="243"/>
      <c r="AB10" s="222"/>
      <c r="AC10" s="218"/>
      <c r="AD10" s="218"/>
      <c r="AE10" s="218"/>
      <c r="AF10" s="298"/>
      <c r="AG10" s="25"/>
      <c r="AH10" s="54"/>
      <c r="AI10" s="109"/>
      <c r="AJ10" s="64" t="str" cm="1">
        <f t="array" ref="AJ10">_xlfn.LET(_xlpm.a,IF($D$41&lt;&gt;"",INDEX(Setup!$AB$8:$AL$38,,MATCH($D$41,Setup!$AB$7:$AL$7,0)),{""}),_xlpm.b,IF($D$42&lt;&gt;"",INDEX(Setup!$AB$8:$AL$38,,MATCH($D$42,Setup!$AB$7:$AL$7,0)),{""}),_xlpm.c,IF($D$43&lt;&gt;"",INDEX(Setup!$AB$8:$AL$38,,MATCH($D$43,Setup!$AB$7:$AL$7,0)),{""}),_xlpm.stacked,_xlfn.VSTACK(_xlpm.a,_xlpm.b,_xlpm.c),IFERROR(TRANSPOSE(_xlfn._xlws.FILTER(_xlpm.stacked,(_xlpm.stacked&lt;&gt;0)*(_xlpm.stacked&lt;&gt;"")*(_xlpm.stacked&lt;&gt;"#N/A"))),""))</f>
        <v/>
      </c>
      <c r="AK10" s="109"/>
      <c r="AL10" s="109"/>
      <c r="AM10" s="109"/>
      <c r="AN10" s="109"/>
      <c r="AO10" s="109"/>
      <c r="AP10" s="109"/>
      <c r="AQ10" s="109"/>
      <c r="AR10" s="109"/>
      <c r="AS10" s="109"/>
      <c r="AT10" s="109"/>
      <c r="AU10" s="109"/>
      <c r="AV10" s="109"/>
      <c r="AW10" s="109"/>
      <c r="AX10" s="109"/>
      <c r="AY10" s="109"/>
      <c r="AZ10" s="109"/>
      <c r="BA10" s="109"/>
      <c r="BB10" s="109"/>
      <c r="BC10" s="109"/>
      <c r="BD10" s="109"/>
      <c r="BE10" s="109"/>
      <c r="BF10" s="109"/>
      <c r="BG10" s="109"/>
      <c r="BH10" s="109"/>
      <c r="BI10" s="109"/>
      <c r="BJ10" s="109"/>
      <c r="BK10" s="109"/>
      <c r="BL10" s="109"/>
      <c r="BM10" s="109"/>
      <c r="BN10" s="109"/>
      <c r="BO10" s="109"/>
      <c r="BP10" s="109"/>
      <c r="BQ10" s="109"/>
      <c r="BR10" s="109"/>
      <c r="BS10" s="109"/>
      <c r="BT10" s="51"/>
      <c r="BU10" s="51"/>
      <c r="BV10" s="51"/>
      <c r="BW10" s="51"/>
      <c r="BX10" s="51"/>
      <c r="BY10" s="51"/>
      <c r="BZ10" s="51"/>
      <c r="CA10" s="51"/>
      <c r="CB10" s="51"/>
      <c r="CC10" s="51"/>
      <c r="CD10" s="51"/>
      <c r="CE10" s="51"/>
      <c r="CF10" s="51"/>
      <c r="CG10" s="51"/>
      <c r="CH10" s="51"/>
      <c r="CI10" s="51"/>
      <c r="CJ10" s="51"/>
      <c r="CK10" s="51"/>
      <c r="CL10" s="51"/>
      <c r="CM10" s="51"/>
      <c r="CN10" s="51"/>
      <c r="CO10" s="51"/>
      <c r="CP10" s="51"/>
      <c r="CQ10" s="51"/>
      <c r="CR10" s="51"/>
      <c r="CS10" s="51"/>
      <c r="CT10" s="51"/>
      <c r="CU10" s="51"/>
      <c r="CV10" s="51"/>
      <c r="CW10" s="51"/>
      <c r="CX10" s="51"/>
      <c r="CY10" s="51"/>
      <c r="CZ10" s="51"/>
      <c r="DA10" s="51"/>
      <c r="DB10" s="51"/>
      <c r="DC10" s="51"/>
    </row>
    <row r="11" spans="1:107" ht="15.75" customHeight="1">
      <c r="A11" s="13"/>
      <c r="B11" s="153"/>
      <c r="C11" s="244"/>
      <c r="D11" s="222"/>
      <c r="E11" s="218"/>
      <c r="F11" s="218"/>
      <c r="G11" s="218"/>
      <c r="H11" s="224"/>
      <c r="I11" s="69"/>
      <c r="J11" s="183"/>
      <c r="K11" s="244"/>
      <c r="L11" s="222"/>
      <c r="M11" s="218"/>
      <c r="N11" s="218"/>
      <c r="O11" s="218"/>
      <c r="P11" s="216"/>
      <c r="Q11" s="69"/>
      <c r="R11" s="188"/>
      <c r="S11" s="244"/>
      <c r="T11" s="222"/>
      <c r="U11" s="218"/>
      <c r="V11" s="218"/>
      <c r="W11" s="218"/>
      <c r="X11" s="214"/>
      <c r="Y11" s="70"/>
      <c r="Z11" s="178"/>
      <c r="AA11" s="244"/>
      <c r="AB11" s="222"/>
      <c r="AC11" s="218"/>
      <c r="AD11" s="218"/>
      <c r="AE11" s="218"/>
      <c r="AF11" s="298"/>
      <c r="AG11" s="25"/>
      <c r="AH11" s="54"/>
      <c r="AI11" s="109"/>
      <c r="AJ11" s="64" t="str" cm="1">
        <f t="array" ref="AJ11">_xlfn.LET(_xlpm.a,IF($L$41&lt;&gt;"",INDEX(Setup!$AB$8:$AL$38,,MATCH($L$41,Setup!$AB$7:$AL$7,0)),{""}),_xlpm.b,IF($L$42&lt;&gt;"",INDEX(Setup!$AB$8:$AL$38,,MATCH($L$42,Setup!$AB$7:$AL$7,0)),{""}),_xlpm.c,IF($L$43&lt;&gt;"",INDEX(Setup!$AB$8:$AL$38,,MATCH($L$43,Setup!$AB$7:$AL$7,0)),{""}),_xlpm.stacked,_xlfn.VSTACK(_xlpm.a,_xlpm.b,_xlpm.c),IFERROR(TRANSPOSE(_xlfn._xlws.FILTER(_xlpm.stacked,(_xlpm.stacked&lt;&gt;0)*(_xlpm.stacked&lt;&gt;"")*(_xlpm.stacked&lt;&gt;"#N/A"))),""))</f>
        <v/>
      </c>
      <c r="AK11" s="109"/>
      <c r="AL11" s="109"/>
      <c r="AM11" s="109"/>
      <c r="AN11" s="109"/>
      <c r="AO11" s="109"/>
      <c r="AP11" s="109"/>
      <c r="AQ11" s="109"/>
      <c r="AR11" s="109"/>
      <c r="AS11" s="109"/>
      <c r="AT11" s="109"/>
      <c r="AU11" s="109"/>
      <c r="AV11" s="109"/>
      <c r="AW11" s="109"/>
      <c r="AX11" s="109"/>
      <c r="AY11" s="109"/>
      <c r="AZ11" s="109"/>
      <c r="BA11" s="109"/>
      <c r="BB11" s="109"/>
      <c r="BC11" s="109"/>
      <c r="BD11" s="109"/>
      <c r="BE11" s="109"/>
      <c r="BF11" s="109"/>
      <c r="BG11" s="109"/>
      <c r="BH11" s="109"/>
      <c r="BI11" s="109"/>
      <c r="BJ11" s="109"/>
      <c r="BK11" s="109"/>
      <c r="BL11" s="109"/>
      <c r="BM11" s="109"/>
      <c r="BN11" s="109"/>
      <c r="BO11" s="109"/>
      <c r="BP11" s="109"/>
      <c r="BQ11" s="109"/>
      <c r="BR11" s="109"/>
      <c r="BS11" s="109"/>
      <c r="BT11" s="51"/>
      <c r="BU11" s="51"/>
      <c r="BV11" s="51"/>
      <c r="BW11" s="51"/>
      <c r="BX11" s="51"/>
      <c r="BY11" s="51"/>
      <c r="BZ11" s="51"/>
      <c r="CA11" s="51"/>
      <c r="CB11" s="51"/>
      <c r="CC11" s="51"/>
      <c r="CD11" s="51"/>
      <c r="CE11" s="51"/>
      <c r="CF11" s="51"/>
      <c r="CG11" s="51"/>
      <c r="CH11" s="51"/>
      <c r="CI11" s="51"/>
      <c r="CJ11" s="51"/>
      <c r="CK11" s="51"/>
      <c r="CL11" s="51"/>
      <c r="CM11" s="51"/>
      <c r="CN11" s="51"/>
      <c r="CO11" s="51"/>
      <c r="CP11" s="51"/>
      <c r="CQ11" s="51"/>
      <c r="CR11" s="51"/>
      <c r="CS11" s="51"/>
      <c r="CT11" s="51"/>
      <c r="CU11" s="51"/>
      <c r="CV11" s="51"/>
      <c r="CW11" s="51"/>
      <c r="CX11" s="51"/>
      <c r="CY11" s="51"/>
      <c r="CZ11" s="51"/>
      <c r="DA11" s="51"/>
      <c r="DB11" s="51"/>
      <c r="DC11" s="51"/>
    </row>
    <row r="12" spans="1:107" ht="15.75" customHeight="1">
      <c r="A12" s="13"/>
      <c r="B12" s="258"/>
      <c r="C12" s="246"/>
      <c r="D12" s="222"/>
      <c r="E12" s="218"/>
      <c r="F12" s="218"/>
      <c r="G12" s="218"/>
      <c r="H12" s="224"/>
      <c r="I12" s="69"/>
      <c r="J12" s="245"/>
      <c r="K12" s="246"/>
      <c r="L12" s="222"/>
      <c r="M12" s="218"/>
      <c r="N12" s="218"/>
      <c r="O12" s="218"/>
      <c r="P12" s="216"/>
      <c r="Q12" s="69"/>
      <c r="R12" s="260"/>
      <c r="S12" s="246"/>
      <c r="T12" s="222"/>
      <c r="U12" s="218"/>
      <c r="V12" s="218"/>
      <c r="W12" s="218"/>
      <c r="X12" s="214"/>
      <c r="Y12" s="70"/>
      <c r="Z12" s="301"/>
      <c r="AA12" s="246"/>
      <c r="AB12" s="222"/>
      <c r="AC12" s="218"/>
      <c r="AD12" s="218"/>
      <c r="AE12" s="218"/>
      <c r="AF12" s="298"/>
      <c r="AG12" s="25"/>
      <c r="AH12" s="54"/>
      <c r="AI12" s="109"/>
      <c r="AJ12" s="64" t="str" cm="1">
        <f t="array" ref="AJ12">_xlfn.LET(_xlpm.a,IF($T$41&lt;&gt;"",INDEX(Setup!$AB$8:$AL$38,,MATCH($T$41,Setup!$AB$7:$AL$7,0)),{""}),_xlpm.b,IF($T$42&lt;&gt;"",INDEX(Setup!$AB$8:$AL$38,,MATCH($T$42,Setup!$AB$7:$AL$7,0)),{""}),_xlpm.c,IF($T$43&lt;&gt;"",INDEX(Setup!$AB$8:$AL$38,,MATCH($T$43,Setup!$AB$7:$AL$7,0)),{""}),_xlpm.stacked,_xlfn.VSTACK(_xlpm.a,_xlpm.b,_xlpm.c),IFERROR(TRANSPOSE(_xlfn._xlws.FILTER(_xlpm.stacked,(_xlpm.stacked&lt;&gt;0)*(_xlpm.stacked&lt;&gt;"")*(_xlpm.stacked&lt;&gt;"#N/A"))),""))</f>
        <v/>
      </c>
      <c r="AK12" s="109"/>
      <c r="AL12" s="109"/>
      <c r="AM12" s="109"/>
      <c r="AN12" s="109"/>
      <c r="AO12" s="109"/>
      <c r="AP12" s="109"/>
      <c r="AQ12" s="109"/>
      <c r="AR12" s="109"/>
      <c r="AS12" s="109"/>
      <c r="AT12" s="109"/>
      <c r="AU12" s="109"/>
      <c r="AV12" s="109"/>
      <c r="AW12" s="109"/>
      <c r="AX12" s="109"/>
      <c r="AY12" s="109"/>
      <c r="AZ12" s="109"/>
      <c r="BA12" s="109"/>
      <c r="BB12" s="109"/>
      <c r="BC12" s="109"/>
      <c r="BD12" s="109"/>
      <c r="BE12" s="109"/>
      <c r="BF12" s="109"/>
      <c r="BG12" s="109"/>
      <c r="BH12" s="109"/>
      <c r="BI12" s="109"/>
      <c r="BJ12" s="109"/>
      <c r="BK12" s="109"/>
      <c r="BL12" s="109"/>
      <c r="BM12" s="109"/>
      <c r="BN12" s="109"/>
      <c r="BO12" s="109"/>
      <c r="BP12" s="109"/>
      <c r="BQ12" s="109"/>
      <c r="BR12" s="109"/>
      <c r="BS12" s="109"/>
      <c r="BT12" s="51"/>
      <c r="BU12" s="51"/>
      <c r="BV12" s="51"/>
      <c r="BW12" s="51"/>
      <c r="BX12" s="51"/>
      <c r="BY12" s="51"/>
      <c r="BZ12" s="51"/>
      <c r="CA12" s="51"/>
      <c r="CB12" s="51"/>
      <c r="CC12" s="51"/>
      <c r="CD12" s="51"/>
      <c r="CE12" s="51"/>
      <c r="CF12" s="51"/>
      <c r="CG12" s="51"/>
      <c r="CH12" s="51"/>
      <c r="CI12" s="51"/>
      <c r="CJ12" s="51"/>
      <c r="CK12" s="51"/>
      <c r="CL12" s="51"/>
      <c r="CM12" s="51"/>
      <c r="CN12" s="51"/>
      <c r="CO12" s="51"/>
      <c r="CP12" s="51"/>
      <c r="CQ12" s="51"/>
      <c r="CR12" s="51"/>
      <c r="CS12" s="51"/>
      <c r="CT12" s="51"/>
      <c r="CU12" s="51"/>
      <c r="CV12" s="51"/>
      <c r="CW12" s="51"/>
      <c r="CX12" s="51"/>
      <c r="CY12" s="51"/>
      <c r="CZ12" s="51"/>
      <c r="DA12" s="51"/>
      <c r="DB12" s="51"/>
      <c r="DC12" s="51"/>
    </row>
    <row r="13" spans="1:107" ht="15.75" customHeight="1">
      <c r="A13" s="13"/>
      <c r="B13" s="240" t="s">
        <v>84</v>
      </c>
      <c r="C13" s="218"/>
      <c r="D13" s="71" t="s">
        <v>85</v>
      </c>
      <c r="E13" s="71" t="s">
        <v>86</v>
      </c>
      <c r="F13" s="71" t="s">
        <v>87</v>
      </c>
      <c r="G13" s="71" t="s">
        <v>88</v>
      </c>
      <c r="H13" s="72" t="s">
        <v>89</v>
      </c>
      <c r="I13" s="69"/>
      <c r="J13" s="217" t="s">
        <v>84</v>
      </c>
      <c r="K13" s="218"/>
      <c r="L13" s="73" t="s">
        <v>85</v>
      </c>
      <c r="M13" s="73" t="s">
        <v>86</v>
      </c>
      <c r="N13" s="73" t="s">
        <v>87</v>
      </c>
      <c r="O13" s="73" t="s">
        <v>88</v>
      </c>
      <c r="P13" s="74" t="s">
        <v>89</v>
      </c>
      <c r="Q13" s="69"/>
      <c r="R13" s="239" t="s">
        <v>84</v>
      </c>
      <c r="S13" s="218"/>
      <c r="T13" s="75" t="s">
        <v>85</v>
      </c>
      <c r="U13" s="75" t="s">
        <v>86</v>
      </c>
      <c r="V13" s="75" t="s">
        <v>87</v>
      </c>
      <c r="W13" s="75" t="s">
        <v>88</v>
      </c>
      <c r="X13" s="76" t="s">
        <v>89</v>
      </c>
      <c r="Y13" s="70"/>
      <c r="Z13" s="296" t="s">
        <v>84</v>
      </c>
      <c r="AA13" s="218"/>
      <c r="AB13" s="77" t="s">
        <v>85</v>
      </c>
      <c r="AC13" s="77" t="s">
        <v>86</v>
      </c>
      <c r="AD13" s="77" t="s">
        <v>87</v>
      </c>
      <c r="AE13" s="77" t="s">
        <v>88</v>
      </c>
      <c r="AF13" s="78" t="s">
        <v>89</v>
      </c>
      <c r="AG13" s="25"/>
      <c r="AH13" s="54"/>
      <c r="AI13" s="109"/>
      <c r="AJ13" s="62"/>
      <c r="AK13" s="109"/>
      <c r="AL13" s="109"/>
      <c r="AM13" s="109"/>
      <c r="AN13" s="109"/>
      <c r="AO13" s="109"/>
      <c r="AP13" s="109"/>
      <c r="AQ13" s="109"/>
      <c r="AR13" s="109"/>
      <c r="AS13" s="109"/>
      <c r="AT13" s="109"/>
      <c r="AU13" s="109"/>
      <c r="AV13" s="109"/>
      <c r="AW13" s="109"/>
      <c r="AX13" s="109"/>
      <c r="AY13" s="109"/>
      <c r="AZ13" s="109"/>
      <c r="BA13" s="109"/>
      <c r="BB13" s="109"/>
      <c r="BC13" s="109"/>
      <c r="BD13" s="109"/>
      <c r="BE13" s="109"/>
      <c r="BF13" s="109"/>
      <c r="BG13" s="109"/>
      <c r="BH13" s="109"/>
      <c r="BI13" s="109"/>
      <c r="BJ13" s="109"/>
      <c r="BK13" s="109"/>
      <c r="BL13" s="109"/>
      <c r="BM13" s="109"/>
      <c r="BN13" s="109"/>
      <c r="BO13" s="109"/>
      <c r="BP13" s="109"/>
      <c r="BQ13" s="109"/>
      <c r="BR13" s="109"/>
      <c r="BS13" s="109"/>
      <c r="BT13" s="51"/>
      <c r="BU13" s="51"/>
      <c r="BV13" s="51"/>
      <c r="BW13" s="51"/>
      <c r="BX13" s="51"/>
      <c r="BY13" s="51"/>
      <c r="BZ13" s="51"/>
      <c r="CA13" s="51"/>
      <c r="CB13" s="51"/>
      <c r="CC13" s="51"/>
      <c r="CD13" s="51"/>
      <c r="CE13" s="51"/>
      <c r="CF13" s="51"/>
      <c r="CG13" s="51"/>
      <c r="CH13" s="51"/>
      <c r="CI13" s="51"/>
      <c r="CJ13" s="51"/>
      <c r="CK13" s="51"/>
      <c r="CL13" s="51"/>
      <c r="CM13" s="51"/>
      <c r="CN13" s="51"/>
      <c r="CO13" s="51"/>
      <c r="CP13" s="51"/>
      <c r="CQ13" s="51"/>
      <c r="CR13" s="51"/>
      <c r="CS13" s="51"/>
      <c r="CT13" s="51"/>
      <c r="CU13" s="51"/>
      <c r="CV13" s="51"/>
      <c r="CW13" s="51"/>
      <c r="CX13" s="51"/>
      <c r="CY13" s="51"/>
      <c r="CZ13" s="51"/>
      <c r="DA13" s="51"/>
      <c r="DB13" s="51"/>
      <c r="DC13" s="51"/>
    </row>
    <row r="14" spans="1:107" ht="15.75" customHeight="1">
      <c r="A14" s="16"/>
      <c r="B14" s="79"/>
      <c r="C14" s="80"/>
      <c r="D14" s="81"/>
      <c r="E14" s="81"/>
      <c r="F14" s="81"/>
      <c r="G14" s="81"/>
      <c r="H14" s="82"/>
      <c r="I14" s="69"/>
      <c r="J14" s="83"/>
      <c r="K14" s="80"/>
      <c r="L14" s="81"/>
      <c r="M14" s="81"/>
      <c r="N14" s="81"/>
      <c r="O14" s="81"/>
      <c r="P14" s="84"/>
      <c r="Q14" s="69"/>
      <c r="R14" s="85"/>
      <c r="S14" s="80"/>
      <c r="T14" s="81"/>
      <c r="U14" s="81"/>
      <c r="V14" s="81"/>
      <c r="W14" s="81"/>
      <c r="X14" s="86"/>
      <c r="Y14" s="70"/>
      <c r="Z14" s="87"/>
      <c r="AA14" s="80"/>
      <c r="AB14" s="81"/>
      <c r="AC14" s="81"/>
      <c r="AD14" s="81"/>
      <c r="AE14" s="81"/>
      <c r="AF14" s="88"/>
      <c r="AG14" s="25"/>
      <c r="AH14" s="54"/>
      <c r="AI14" s="109"/>
      <c r="AJ14" s="109"/>
      <c r="AK14" s="109"/>
      <c r="AL14" s="109"/>
      <c r="AM14" s="109"/>
      <c r="AN14" s="109"/>
      <c r="AO14" s="109"/>
      <c r="AP14" s="109"/>
      <c r="AQ14" s="109"/>
      <c r="AR14" s="109"/>
      <c r="AS14" s="109"/>
      <c r="AT14" s="109"/>
      <c r="AU14" s="109"/>
      <c r="AV14" s="109"/>
      <c r="AW14" s="109"/>
      <c r="AX14" s="109"/>
      <c r="AY14" s="109"/>
      <c r="AZ14" s="109"/>
      <c r="BA14" s="109"/>
      <c r="BB14" s="109"/>
      <c r="BC14" s="109"/>
      <c r="BD14" s="109"/>
      <c r="BE14" s="109"/>
      <c r="BF14" s="109"/>
      <c r="BG14" s="109"/>
      <c r="BH14" s="109"/>
      <c r="BI14" s="109"/>
      <c r="BJ14" s="109"/>
      <c r="BK14" s="109"/>
      <c r="BL14" s="109"/>
      <c r="BM14" s="109"/>
      <c r="BN14" s="109"/>
      <c r="BO14" s="109"/>
      <c r="BP14" s="109"/>
      <c r="BQ14" s="109"/>
      <c r="BR14" s="109"/>
      <c r="BS14" s="109"/>
      <c r="BT14" s="51"/>
      <c r="BU14" s="51"/>
      <c r="BV14" s="51"/>
      <c r="BW14" s="51"/>
      <c r="BX14" s="51"/>
      <c r="BY14" s="51"/>
      <c r="BZ14" s="51"/>
      <c r="CA14" s="51"/>
      <c r="CB14" s="51"/>
      <c r="CC14" s="51"/>
      <c r="CD14" s="51"/>
      <c r="CE14" s="51"/>
      <c r="CF14" s="51"/>
      <c r="CG14" s="51"/>
      <c r="CH14" s="51"/>
      <c r="CI14" s="51"/>
      <c r="CJ14" s="51"/>
      <c r="CK14" s="51"/>
      <c r="CL14" s="51"/>
      <c r="CM14" s="51"/>
      <c r="CN14" s="51"/>
      <c r="CO14" s="51"/>
      <c r="CP14" s="51"/>
      <c r="CQ14" s="51"/>
      <c r="CR14" s="51"/>
      <c r="CS14" s="51"/>
      <c r="CT14" s="51"/>
      <c r="CU14" s="51"/>
      <c r="CV14" s="51"/>
      <c r="CW14" s="51"/>
      <c r="CX14" s="51"/>
      <c r="CY14" s="51"/>
      <c r="CZ14" s="51"/>
      <c r="DA14" s="51"/>
      <c r="DB14" s="51"/>
      <c r="DC14" s="51"/>
    </row>
    <row r="15" spans="1:107" ht="15.75" customHeight="1">
      <c r="A15" s="13"/>
      <c r="B15" s="89"/>
      <c r="C15" s="80"/>
      <c r="D15" s="81"/>
      <c r="E15" s="81"/>
      <c r="F15" s="81"/>
      <c r="G15" s="81"/>
      <c r="H15" s="82"/>
      <c r="I15" s="69"/>
      <c r="J15" s="90"/>
      <c r="K15" s="80"/>
      <c r="L15" s="81"/>
      <c r="M15" s="81"/>
      <c r="N15" s="81"/>
      <c r="O15" s="81"/>
      <c r="P15" s="84"/>
      <c r="Q15" s="69"/>
      <c r="R15" s="91"/>
      <c r="S15" s="80"/>
      <c r="T15" s="81"/>
      <c r="U15" s="81"/>
      <c r="V15" s="81"/>
      <c r="W15" s="81"/>
      <c r="X15" s="86"/>
      <c r="Y15" s="70"/>
      <c r="Z15" s="92"/>
      <c r="AA15" s="80"/>
      <c r="AB15" s="81"/>
      <c r="AC15" s="81"/>
      <c r="AD15" s="81"/>
      <c r="AE15" s="81"/>
      <c r="AF15" s="88"/>
      <c r="AG15" s="25"/>
      <c r="AH15" s="54"/>
      <c r="AI15" s="109"/>
      <c r="AJ15" s="109"/>
      <c r="AK15" s="109"/>
      <c r="AL15" s="109"/>
      <c r="AM15" s="109"/>
      <c r="AN15" s="109"/>
      <c r="AO15" s="109"/>
      <c r="AP15" s="109"/>
      <c r="AQ15" s="109"/>
      <c r="AR15" s="109"/>
      <c r="AS15" s="109"/>
      <c r="AT15" s="109"/>
      <c r="AU15" s="109"/>
      <c r="AV15" s="109"/>
      <c r="AW15" s="109"/>
      <c r="AX15" s="109"/>
      <c r="AY15" s="109"/>
      <c r="AZ15" s="109"/>
      <c r="BA15" s="109"/>
      <c r="BB15" s="109"/>
      <c r="BC15" s="109"/>
      <c r="BD15" s="109"/>
      <c r="BE15" s="109"/>
      <c r="BF15" s="109"/>
      <c r="BG15" s="109"/>
      <c r="BH15" s="109"/>
      <c r="BI15" s="109"/>
      <c r="BJ15" s="109"/>
      <c r="BK15" s="109"/>
      <c r="BL15" s="109"/>
      <c r="BM15" s="109"/>
      <c r="BN15" s="109"/>
      <c r="BO15" s="109"/>
      <c r="BP15" s="109"/>
      <c r="BQ15" s="109"/>
      <c r="BR15" s="109"/>
      <c r="BS15" s="109"/>
      <c r="BT15" s="51"/>
      <c r="BU15" s="51"/>
      <c r="BV15" s="51"/>
      <c r="BW15" s="51"/>
      <c r="BX15" s="51"/>
      <c r="BY15" s="51"/>
      <c r="BZ15" s="51"/>
      <c r="CA15" s="51"/>
      <c r="CB15" s="51"/>
      <c r="CC15" s="51"/>
      <c r="CD15" s="51"/>
      <c r="CE15" s="51"/>
      <c r="CF15" s="51"/>
      <c r="CG15" s="51"/>
      <c r="CH15" s="51"/>
      <c r="CI15" s="51"/>
      <c r="CJ15" s="51"/>
      <c r="CK15" s="51"/>
      <c r="CL15" s="51"/>
      <c r="CM15" s="51"/>
      <c r="CN15" s="51"/>
      <c r="CO15" s="51"/>
      <c r="CP15" s="51"/>
      <c r="CQ15" s="51"/>
      <c r="CR15" s="51"/>
      <c r="CS15" s="51"/>
      <c r="CT15" s="51"/>
      <c r="CU15" s="51"/>
      <c r="CV15" s="51"/>
      <c r="CW15" s="51"/>
      <c r="CX15" s="51"/>
      <c r="CY15" s="51"/>
      <c r="CZ15" s="51"/>
      <c r="DA15" s="51"/>
      <c r="DB15" s="51"/>
      <c r="DC15" s="51"/>
    </row>
    <row r="16" spans="1:107" ht="15.75" customHeight="1">
      <c r="A16" s="13"/>
      <c r="B16" s="89"/>
      <c r="C16" s="80"/>
      <c r="D16" s="81"/>
      <c r="E16" s="81"/>
      <c r="F16" s="81"/>
      <c r="G16" s="81"/>
      <c r="H16" s="82"/>
      <c r="I16" s="69"/>
      <c r="J16" s="90"/>
      <c r="K16" s="80"/>
      <c r="L16" s="81"/>
      <c r="M16" s="81"/>
      <c r="N16" s="81"/>
      <c r="O16" s="81"/>
      <c r="P16" s="84"/>
      <c r="Q16" s="69"/>
      <c r="R16" s="91"/>
      <c r="S16" s="80"/>
      <c r="T16" s="81"/>
      <c r="U16" s="81"/>
      <c r="V16" s="81"/>
      <c r="W16" s="81"/>
      <c r="X16" s="86"/>
      <c r="Y16" s="70"/>
      <c r="Z16" s="92"/>
      <c r="AA16" s="80"/>
      <c r="AB16" s="81"/>
      <c r="AC16" s="81"/>
      <c r="AD16" s="81"/>
      <c r="AE16" s="81"/>
      <c r="AF16" s="88"/>
      <c r="AG16" s="25"/>
      <c r="AH16" s="54"/>
      <c r="AI16" s="109"/>
      <c r="AJ16" s="109"/>
      <c r="AK16" s="109"/>
      <c r="AL16" s="109"/>
      <c r="AM16" s="109"/>
      <c r="AN16" s="109"/>
      <c r="AO16" s="109"/>
      <c r="AP16" s="109"/>
      <c r="AQ16" s="109"/>
      <c r="AR16" s="109"/>
      <c r="AS16" s="109"/>
      <c r="AT16" s="109"/>
      <c r="AU16" s="109"/>
      <c r="AV16" s="109"/>
      <c r="AW16" s="109"/>
      <c r="AX16" s="109"/>
      <c r="AY16" s="109"/>
      <c r="AZ16" s="109"/>
      <c r="BA16" s="109"/>
      <c r="BB16" s="109"/>
      <c r="BC16" s="109"/>
      <c r="BD16" s="109"/>
      <c r="BE16" s="109"/>
      <c r="BF16" s="109"/>
      <c r="BG16" s="109"/>
      <c r="BH16" s="109"/>
      <c r="BI16" s="109"/>
      <c r="BJ16" s="109"/>
      <c r="BK16" s="109"/>
      <c r="BL16" s="109"/>
      <c r="BM16" s="109"/>
      <c r="BN16" s="109"/>
      <c r="BO16" s="109"/>
      <c r="BP16" s="109"/>
      <c r="BQ16" s="109"/>
      <c r="BR16" s="109"/>
      <c r="BS16" s="109"/>
      <c r="BT16" s="51"/>
      <c r="BU16" s="51"/>
      <c r="BV16" s="51"/>
      <c r="BW16" s="51"/>
      <c r="BX16" s="51"/>
      <c r="BY16" s="51"/>
      <c r="BZ16" s="51"/>
      <c r="CA16" s="51"/>
      <c r="CB16" s="51"/>
      <c r="CC16" s="51"/>
      <c r="CD16" s="51"/>
      <c r="CE16" s="51"/>
      <c r="CF16" s="51"/>
      <c r="CG16" s="51"/>
      <c r="CH16" s="51"/>
      <c r="CI16" s="51"/>
      <c r="CJ16" s="51"/>
      <c r="CK16" s="51"/>
      <c r="CL16" s="51"/>
      <c r="CM16" s="51"/>
      <c r="CN16" s="51"/>
      <c r="CO16" s="51"/>
      <c r="CP16" s="51"/>
      <c r="CQ16" s="51"/>
      <c r="CR16" s="51"/>
      <c r="CS16" s="51"/>
      <c r="CT16" s="51"/>
      <c r="CU16" s="51"/>
      <c r="CV16" s="51"/>
      <c r="CW16" s="51"/>
      <c r="CX16" s="51"/>
      <c r="CY16" s="51"/>
      <c r="CZ16" s="51"/>
      <c r="DA16" s="51"/>
      <c r="DB16" s="51"/>
      <c r="DC16" s="51"/>
    </row>
    <row r="17" spans="1:107" ht="15.75" customHeight="1">
      <c r="A17" s="13"/>
      <c r="B17" s="89"/>
      <c r="C17" s="80"/>
      <c r="D17" s="81"/>
      <c r="E17" s="81"/>
      <c r="F17" s="81"/>
      <c r="G17" s="81"/>
      <c r="H17" s="82"/>
      <c r="I17" s="69"/>
      <c r="J17" s="90"/>
      <c r="K17" s="80"/>
      <c r="L17" s="81"/>
      <c r="M17" s="81"/>
      <c r="N17" s="81"/>
      <c r="O17" s="81"/>
      <c r="P17" s="84"/>
      <c r="Q17" s="69"/>
      <c r="R17" s="91"/>
      <c r="S17" s="80"/>
      <c r="T17" s="81"/>
      <c r="U17" s="81"/>
      <c r="V17" s="81"/>
      <c r="W17" s="81"/>
      <c r="X17" s="86"/>
      <c r="Y17" s="70"/>
      <c r="Z17" s="92"/>
      <c r="AA17" s="80"/>
      <c r="AB17" s="81"/>
      <c r="AC17" s="81"/>
      <c r="AD17" s="81"/>
      <c r="AE17" s="81"/>
      <c r="AF17" s="88"/>
      <c r="AG17" s="25"/>
      <c r="AH17" s="51"/>
      <c r="AI17" s="109"/>
      <c r="AJ17" s="109"/>
      <c r="AK17" s="109"/>
      <c r="AL17" s="109"/>
      <c r="AM17" s="109"/>
      <c r="AN17" s="109"/>
      <c r="AO17" s="109"/>
      <c r="AP17" s="109"/>
      <c r="AQ17" s="109"/>
      <c r="AR17" s="109"/>
      <c r="AS17" s="109"/>
      <c r="AT17" s="109"/>
      <c r="AU17" s="109"/>
      <c r="AV17" s="109"/>
      <c r="AW17" s="109"/>
      <c r="AX17" s="109"/>
      <c r="AY17" s="109"/>
      <c r="AZ17" s="109"/>
      <c r="BA17" s="109"/>
      <c r="BB17" s="109"/>
      <c r="BC17" s="109"/>
      <c r="BD17" s="109"/>
      <c r="BE17" s="109"/>
      <c r="BF17" s="109"/>
      <c r="BG17" s="109"/>
      <c r="BH17" s="109"/>
      <c r="BI17" s="109"/>
      <c r="BJ17" s="109"/>
      <c r="BK17" s="109"/>
      <c r="BL17" s="109"/>
      <c r="BM17" s="109"/>
      <c r="BN17" s="109"/>
      <c r="BO17" s="109"/>
      <c r="BP17" s="109"/>
      <c r="BQ17" s="109"/>
      <c r="BR17" s="109"/>
      <c r="BS17" s="109"/>
      <c r="BT17" s="51"/>
      <c r="BU17" s="51"/>
      <c r="BV17" s="51"/>
      <c r="BW17" s="51"/>
      <c r="BX17" s="51"/>
      <c r="BY17" s="51"/>
      <c r="BZ17" s="51"/>
      <c r="CA17" s="51"/>
      <c r="CB17" s="51"/>
      <c r="CC17" s="51"/>
      <c r="CD17" s="51"/>
      <c r="CE17" s="51"/>
      <c r="CF17" s="51"/>
      <c r="CG17" s="51"/>
      <c r="CH17" s="51"/>
      <c r="CI17" s="51"/>
      <c r="CJ17" s="51"/>
      <c r="CK17" s="51"/>
      <c r="CL17" s="51"/>
      <c r="CM17" s="51"/>
      <c r="CN17" s="51"/>
      <c r="CO17" s="51"/>
      <c r="CP17" s="51"/>
      <c r="CQ17" s="51"/>
      <c r="CR17" s="51"/>
      <c r="CS17" s="51"/>
      <c r="CT17" s="51"/>
      <c r="CU17" s="51"/>
      <c r="CV17" s="51"/>
      <c r="CW17" s="51"/>
      <c r="CX17" s="51"/>
      <c r="CY17" s="51"/>
      <c r="CZ17" s="51"/>
      <c r="DA17" s="51"/>
      <c r="DB17" s="51"/>
      <c r="DC17" s="51"/>
    </row>
    <row r="18" spans="1:107" ht="15.75" customHeight="1">
      <c r="A18" s="13"/>
      <c r="B18" s="89"/>
      <c r="C18" s="80"/>
      <c r="D18" s="81"/>
      <c r="E18" s="81"/>
      <c r="F18" s="81"/>
      <c r="G18" s="81"/>
      <c r="H18" s="82"/>
      <c r="I18" s="69"/>
      <c r="J18" s="90"/>
      <c r="K18" s="80"/>
      <c r="L18" s="81"/>
      <c r="M18" s="81"/>
      <c r="N18" s="81"/>
      <c r="O18" s="81"/>
      <c r="P18" s="84"/>
      <c r="Q18" s="69"/>
      <c r="R18" s="91"/>
      <c r="S18" s="80"/>
      <c r="T18" s="81"/>
      <c r="U18" s="81"/>
      <c r="V18" s="81"/>
      <c r="W18" s="81"/>
      <c r="X18" s="86"/>
      <c r="Y18" s="70"/>
      <c r="Z18" s="92"/>
      <c r="AA18" s="80"/>
      <c r="AB18" s="81"/>
      <c r="AC18" s="81"/>
      <c r="AD18" s="81"/>
      <c r="AE18" s="81"/>
      <c r="AF18" s="88"/>
      <c r="AG18" s="25"/>
      <c r="AH18" s="51"/>
      <c r="AI18" s="109"/>
      <c r="AJ18" s="109"/>
      <c r="AK18" s="109"/>
      <c r="AL18" s="109"/>
      <c r="AM18" s="109"/>
      <c r="AN18" s="109"/>
      <c r="AO18" s="109"/>
      <c r="AP18" s="109"/>
      <c r="AQ18" s="109"/>
      <c r="AR18" s="109"/>
      <c r="AS18" s="109"/>
      <c r="AT18" s="109"/>
      <c r="AU18" s="109"/>
      <c r="AV18" s="109"/>
      <c r="AW18" s="109"/>
      <c r="AX18" s="109"/>
      <c r="AY18" s="109"/>
      <c r="AZ18" s="109"/>
      <c r="BA18" s="109"/>
      <c r="BB18" s="109"/>
      <c r="BC18" s="109"/>
      <c r="BD18" s="109"/>
      <c r="BE18" s="109"/>
      <c r="BF18" s="109"/>
      <c r="BG18" s="109"/>
      <c r="BH18" s="109"/>
      <c r="BI18" s="109"/>
      <c r="BJ18" s="109"/>
      <c r="BK18" s="109"/>
      <c r="BL18" s="109"/>
      <c r="BM18" s="109"/>
      <c r="BN18" s="109"/>
      <c r="BO18" s="109"/>
      <c r="BP18" s="109"/>
      <c r="BQ18" s="109"/>
      <c r="BR18" s="109"/>
      <c r="BS18" s="109"/>
      <c r="BT18" s="51"/>
      <c r="BU18" s="51"/>
      <c r="BV18" s="51"/>
      <c r="BW18" s="51"/>
      <c r="BX18" s="51"/>
      <c r="BY18" s="51"/>
      <c r="BZ18" s="51"/>
      <c r="CA18" s="51"/>
      <c r="CB18" s="51"/>
      <c r="CC18" s="51"/>
      <c r="CD18" s="51"/>
      <c r="CE18" s="51"/>
      <c r="CF18" s="51"/>
      <c r="CG18" s="51"/>
      <c r="CH18" s="51"/>
      <c r="CI18" s="51"/>
      <c r="CJ18" s="51"/>
      <c r="CK18" s="51"/>
      <c r="CL18" s="51"/>
      <c r="CM18" s="51"/>
      <c r="CN18" s="51"/>
      <c r="CO18" s="51"/>
      <c r="CP18" s="51"/>
      <c r="CQ18" s="51"/>
      <c r="CR18" s="51"/>
      <c r="CS18" s="51"/>
      <c r="CT18" s="51"/>
      <c r="CU18" s="51"/>
      <c r="CV18" s="51"/>
      <c r="CW18" s="51"/>
      <c r="CX18" s="51"/>
      <c r="CY18" s="51"/>
      <c r="CZ18" s="51"/>
      <c r="DA18" s="51"/>
      <c r="DB18" s="51"/>
      <c r="DC18" s="51"/>
    </row>
    <row r="19" spans="1:107" ht="15.75" customHeight="1">
      <c r="A19" s="13"/>
      <c r="B19" s="89"/>
      <c r="C19" s="80"/>
      <c r="D19" s="81"/>
      <c r="E19" s="81"/>
      <c r="F19" s="81"/>
      <c r="G19" s="81"/>
      <c r="H19" s="82"/>
      <c r="I19" s="69"/>
      <c r="J19" s="90"/>
      <c r="K19" s="80"/>
      <c r="L19" s="81"/>
      <c r="M19" s="81"/>
      <c r="N19" s="81"/>
      <c r="O19" s="81"/>
      <c r="P19" s="84"/>
      <c r="Q19" s="69"/>
      <c r="R19" s="91"/>
      <c r="S19" s="80"/>
      <c r="T19" s="81"/>
      <c r="U19" s="81"/>
      <c r="V19" s="81"/>
      <c r="W19" s="81"/>
      <c r="X19" s="86"/>
      <c r="Y19" s="70"/>
      <c r="Z19" s="92"/>
      <c r="AA19" s="80"/>
      <c r="AB19" s="81"/>
      <c r="AC19" s="81"/>
      <c r="AD19" s="81"/>
      <c r="AE19" s="81"/>
      <c r="AF19" s="88"/>
      <c r="AG19" s="25"/>
      <c r="AH19" s="51"/>
      <c r="AI19" s="109"/>
      <c r="AJ19" s="109"/>
      <c r="AK19" s="109"/>
      <c r="AL19" s="109"/>
      <c r="AM19" s="109"/>
      <c r="AN19" s="109"/>
      <c r="AO19" s="109"/>
      <c r="AP19" s="109"/>
      <c r="AQ19" s="109"/>
      <c r="AR19" s="109"/>
      <c r="AS19" s="109"/>
      <c r="AT19" s="109"/>
      <c r="AU19" s="109"/>
      <c r="AV19" s="109"/>
      <c r="AW19" s="109"/>
      <c r="AX19" s="109"/>
      <c r="AY19" s="109"/>
      <c r="AZ19" s="109"/>
      <c r="BA19" s="109"/>
      <c r="BB19" s="109"/>
      <c r="BC19" s="109"/>
      <c r="BD19" s="109"/>
      <c r="BE19" s="109"/>
      <c r="BF19" s="109"/>
      <c r="BG19" s="109"/>
      <c r="BH19" s="109"/>
      <c r="BI19" s="109"/>
      <c r="BJ19" s="109"/>
      <c r="BK19" s="109"/>
      <c r="BL19" s="109"/>
      <c r="BM19" s="109"/>
      <c r="BN19" s="109"/>
      <c r="BO19" s="109"/>
      <c r="BP19" s="109"/>
      <c r="BQ19" s="109"/>
      <c r="BR19" s="109"/>
      <c r="BS19" s="109"/>
      <c r="BT19" s="51"/>
      <c r="BU19" s="51"/>
      <c r="BV19" s="51"/>
      <c r="BW19" s="51"/>
      <c r="BX19" s="51"/>
      <c r="BY19" s="51"/>
      <c r="BZ19" s="51"/>
      <c r="CA19" s="51"/>
      <c r="CB19" s="51"/>
      <c r="CC19" s="51"/>
      <c r="CD19" s="51"/>
      <c r="CE19" s="51"/>
      <c r="CF19" s="51"/>
      <c r="CG19" s="51"/>
      <c r="CH19" s="51"/>
      <c r="CI19" s="51"/>
      <c r="CJ19" s="51"/>
      <c r="CK19" s="51"/>
      <c r="CL19" s="51"/>
      <c r="CM19" s="51"/>
      <c r="CN19" s="51"/>
      <c r="CO19" s="51"/>
      <c r="CP19" s="51"/>
      <c r="CQ19" s="51"/>
      <c r="CR19" s="51"/>
      <c r="CS19" s="51"/>
      <c r="CT19" s="51"/>
      <c r="CU19" s="51"/>
      <c r="CV19" s="51"/>
      <c r="CW19" s="51"/>
      <c r="CX19" s="51"/>
      <c r="CY19" s="51"/>
      <c r="CZ19" s="51"/>
      <c r="DA19" s="51"/>
      <c r="DB19" s="51"/>
      <c r="DC19" s="51"/>
    </row>
    <row r="20" spans="1:107" ht="15.75" customHeight="1">
      <c r="A20" s="13"/>
      <c r="B20" s="89"/>
      <c r="C20" s="80"/>
      <c r="D20" s="81"/>
      <c r="E20" s="81"/>
      <c r="F20" s="81"/>
      <c r="G20" s="81"/>
      <c r="H20" s="82"/>
      <c r="I20" s="69"/>
      <c r="J20" s="90"/>
      <c r="K20" s="80"/>
      <c r="L20" s="81"/>
      <c r="M20" s="81"/>
      <c r="N20" s="81"/>
      <c r="O20" s="81"/>
      <c r="P20" s="84"/>
      <c r="Q20" s="69"/>
      <c r="R20" s="91"/>
      <c r="S20" s="80"/>
      <c r="T20" s="81"/>
      <c r="U20" s="81"/>
      <c r="V20" s="81"/>
      <c r="W20" s="81"/>
      <c r="X20" s="86"/>
      <c r="Y20" s="70"/>
      <c r="Z20" s="92"/>
      <c r="AA20" s="80"/>
      <c r="AB20" s="81"/>
      <c r="AC20" s="81"/>
      <c r="AD20" s="81"/>
      <c r="AE20" s="81"/>
      <c r="AF20" s="88"/>
      <c r="AG20" s="25"/>
      <c r="AH20" s="51"/>
      <c r="AI20" s="109"/>
      <c r="AJ20" s="109"/>
      <c r="AK20" s="109"/>
      <c r="AL20" s="109"/>
      <c r="AM20" s="109"/>
      <c r="AN20" s="109"/>
      <c r="AO20" s="109"/>
      <c r="AP20" s="109"/>
      <c r="AQ20" s="109"/>
      <c r="AR20" s="109"/>
      <c r="AS20" s="109"/>
      <c r="AT20" s="109"/>
      <c r="AU20" s="109"/>
      <c r="AV20" s="109"/>
      <c r="AW20" s="109"/>
      <c r="AX20" s="109"/>
      <c r="AY20" s="109"/>
      <c r="AZ20" s="109"/>
      <c r="BA20" s="109"/>
      <c r="BB20" s="109"/>
      <c r="BC20" s="109"/>
      <c r="BD20" s="109"/>
      <c r="BE20" s="109"/>
      <c r="BF20" s="109"/>
      <c r="BG20" s="109"/>
      <c r="BH20" s="109"/>
      <c r="BI20" s="109"/>
      <c r="BJ20" s="109"/>
      <c r="BK20" s="109"/>
      <c r="BL20" s="109"/>
      <c r="BM20" s="109"/>
      <c r="BN20" s="109"/>
      <c r="BO20" s="109"/>
      <c r="BP20" s="109"/>
      <c r="BQ20" s="109"/>
      <c r="BR20" s="109"/>
      <c r="BS20" s="109"/>
      <c r="BT20" s="51"/>
      <c r="BU20" s="51"/>
      <c r="BV20" s="51"/>
      <c r="BW20" s="51"/>
      <c r="BX20" s="51"/>
      <c r="BY20" s="51"/>
      <c r="BZ20" s="51"/>
      <c r="CA20" s="51"/>
      <c r="CB20" s="51"/>
      <c r="CC20" s="51"/>
      <c r="CD20" s="51"/>
      <c r="CE20" s="51"/>
      <c r="CF20" s="51"/>
      <c r="CG20" s="51"/>
      <c r="CH20" s="51"/>
      <c r="CI20" s="51"/>
      <c r="CJ20" s="51"/>
      <c r="CK20" s="51"/>
      <c r="CL20" s="51"/>
      <c r="CM20" s="51"/>
      <c r="CN20" s="51"/>
      <c r="CO20" s="51"/>
      <c r="CP20" s="51"/>
      <c r="CQ20" s="51"/>
      <c r="CR20" s="51"/>
      <c r="CS20" s="51"/>
      <c r="CT20" s="51"/>
      <c r="CU20" s="51"/>
      <c r="CV20" s="51"/>
      <c r="CW20" s="51"/>
      <c r="CX20" s="51"/>
      <c r="CY20" s="51"/>
      <c r="CZ20" s="51"/>
      <c r="DA20" s="51"/>
      <c r="DB20" s="51"/>
      <c r="DC20" s="51"/>
    </row>
    <row r="21" spans="1:107" ht="15.75" customHeight="1">
      <c r="A21" s="13"/>
      <c r="B21" s="89"/>
      <c r="C21" s="80"/>
      <c r="D21" s="81"/>
      <c r="E21" s="81"/>
      <c r="F21" s="81"/>
      <c r="G21" s="81"/>
      <c r="H21" s="82"/>
      <c r="I21" s="69"/>
      <c r="J21" s="90"/>
      <c r="K21" s="80"/>
      <c r="L21" s="81"/>
      <c r="M21" s="81"/>
      <c r="N21" s="81"/>
      <c r="O21" s="81"/>
      <c r="P21" s="84"/>
      <c r="Q21" s="69"/>
      <c r="R21" s="91"/>
      <c r="S21" s="80"/>
      <c r="T21" s="81"/>
      <c r="U21" s="81"/>
      <c r="V21" s="81"/>
      <c r="W21" s="81"/>
      <c r="X21" s="86"/>
      <c r="Y21" s="70"/>
      <c r="Z21" s="92"/>
      <c r="AA21" s="80"/>
      <c r="AB21" s="81"/>
      <c r="AC21" s="81"/>
      <c r="AD21" s="81"/>
      <c r="AE21" s="81"/>
      <c r="AF21" s="88"/>
      <c r="AG21" s="25"/>
      <c r="AH21" s="51"/>
      <c r="AI21" s="109"/>
      <c r="AJ21" s="109"/>
      <c r="AK21" s="109"/>
      <c r="AL21" s="109"/>
      <c r="AM21" s="109"/>
      <c r="AN21" s="109"/>
      <c r="AO21" s="109"/>
      <c r="AP21" s="109"/>
      <c r="AQ21" s="109"/>
      <c r="AR21" s="109"/>
      <c r="AS21" s="109"/>
      <c r="AT21" s="109"/>
      <c r="AU21" s="109"/>
      <c r="AV21" s="109"/>
      <c r="AW21" s="109"/>
      <c r="AX21" s="109"/>
      <c r="AY21" s="109"/>
      <c r="AZ21" s="109"/>
      <c r="BA21" s="109"/>
      <c r="BB21" s="109"/>
      <c r="BC21" s="109"/>
      <c r="BD21" s="109"/>
      <c r="BE21" s="109"/>
      <c r="BF21" s="109"/>
      <c r="BG21" s="109"/>
      <c r="BH21" s="109"/>
      <c r="BI21" s="109"/>
      <c r="BJ21" s="109"/>
      <c r="BK21" s="109"/>
      <c r="BL21" s="109"/>
      <c r="BM21" s="109"/>
      <c r="BN21" s="109"/>
      <c r="BO21" s="109"/>
      <c r="BP21" s="109"/>
      <c r="BQ21" s="109"/>
      <c r="BR21" s="109"/>
      <c r="BS21" s="109"/>
      <c r="BT21" s="51"/>
      <c r="BU21" s="51"/>
      <c r="BV21" s="51"/>
      <c r="BW21" s="51"/>
      <c r="BX21" s="51"/>
      <c r="BY21" s="51"/>
      <c r="BZ21" s="51"/>
      <c r="CA21" s="51"/>
      <c r="CB21" s="51"/>
      <c r="CC21" s="51"/>
      <c r="CD21" s="51"/>
      <c r="CE21" s="51"/>
      <c r="CF21" s="51"/>
      <c r="CG21" s="51"/>
      <c r="CH21" s="51"/>
      <c r="CI21" s="51"/>
      <c r="CJ21" s="51"/>
      <c r="CK21" s="51"/>
      <c r="CL21" s="51"/>
      <c r="CM21" s="51"/>
      <c r="CN21" s="51"/>
      <c r="CO21" s="51"/>
      <c r="CP21" s="51"/>
      <c r="CQ21" s="51"/>
      <c r="CR21" s="51"/>
      <c r="CS21" s="51"/>
      <c r="CT21" s="51"/>
      <c r="CU21" s="51"/>
      <c r="CV21" s="51"/>
      <c r="CW21" s="51"/>
      <c r="CX21" s="51"/>
      <c r="CY21" s="51"/>
      <c r="CZ21" s="51"/>
      <c r="DA21" s="51"/>
      <c r="DB21" s="51"/>
      <c r="DC21" s="51"/>
    </row>
    <row r="22" spans="1:107" ht="15.75" customHeight="1">
      <c r="A22" s="13"/>
      <c r="B22" s="89"/>
      <c r="C22" s="80"/>
      <c r="D22" s="81"/>
      <c r="E22" s="81"/>
      <c r="F22" s="81"/>
      <c r="G22" s="81"/>
      <c r="H22" s="82"/>
      <c r="I22" s="69"/>
      <c r="J22" s="90"/>
      <c r="K22" s="80"/>
      <c r="L22" s="81"/>
      <c r="M22" s="81"/>
      <c r="N22" s="81"/>
      <c r="O22" s="81"/>
      <c r="P22" s="84"/>
      <c r="Q22" s="69"/>
      <c r="R22" s="91"/>
      <c r="S22" s="80"/>
      <c r="T22" s="81"/>
      <c r="U22" s="81"/>
      <c r="V22" s="81"/>
      <c r="W22" s="81"/>
      <c r="X22" s="86"/>
      <c r="Y22" s="70"/>
      <c r="Z22" s="92"/>
      <c r="AA22" s="80"/>
      <c r="AB22" s="81"/>
      <c r="AC22" s="81"/>
      <c r="AD22" s="81"/>
      <c r="AE22" s="81"/>
      <c r="AF22" s="88"/>
      <c r="AG22" s="25"/>
      <c r="AH22" s="51"/>
      <c r="AI22" s="109"/>
      <c r="AJ22" s="109"/>
      <c r="AK22" s="109"/>
      <c r="AL22" s="109"/>
      <c r="AM22" s="109"/>
      <c r="AN22" s="109"/>
      <c r="AO22" s="109"/>
      <c r="AP22" s="109"/>
      <c r="AQ22" s="109"/>
      <c r="AR22" s="109"/>
      <c r="AS22" s="109"/>
      <c r="AT22" s="109"/>
      <c r="AU22" s="109"/>
      <c r="AV22" s="109"/>
      <c r="AW22" s="109"/>
      <c r="AX22" s="109"/>
      <c r="AY22" s="109"/>
      <c r="AZ22" s="109"/>
      <c r="BA22" s="109"/>
      <c r="BB22" s="109"/>
      <c r="BC22" s="109"/>
      <c r="BD22" s="109"/>
      <c r="BE22" s="109"/>
      <c r="BF22" s="109"/>
      <c r="BG22" s="109"/>
      <c r="BH22" s="109"/>
      <c r="BI22" s="109"/>
      <c r="BJ22" s="109"/>
      <c r="BK22" s="109"/>
      <c r="BL22" s="109"/>
      <c r="BM22" s="109"/>
      <c r="BN22" s="109"/>
      <c r="BO22" s="109"/>
      <c r="BP22" s="109"/>
      <c r="BQ22" s="109"/>
      <c r="BR22" s="109"/>
      <c r="BS22" s="109"/>
      <c r="BT22" s="51"/>
      <c r="BU22" s="51"/>
      <c r="BV22" s="51"/>
      <c r="BW22" s="51"/>
      <c r="BX22" s="51"/>
      <c r="BY22" s="51"/>
      <c r="BZ22" s="51"/>
      <c r="CA22" s="51"/>
      <c r="CB22" s="51"/>
      <c r="CC22" s="51"/>
      <c r="CD22" s="51"/>
      <c r="CE22" s="51"/>
      <c r="CF22" s="51"/>
      <c r="CG22" s="51"/>
      <c r="CH22" s="51"/>
      <c r="CI22" s="51"/>
      <c r="CJ22" s="51"/>
      <c r="CK22" s="51"/>
      <c r="CL22" s="51"/>
      <c r="CM22" s="51"/>
      <c r="CN22" s="51"/>
      <c r="CO22" s="51"/>
      <c r="CP22" s="51"/>
      <c r="CQ22" s="51"/>
      <c r="CR22" s="51"/>
      <c r="CS22" s="51"/>
      <c r="CT22" s="51"/>
      <c r="CU22" s="51"/>
      <c r="CV22" s="51"/>
      <c r="CW22" s="51"/>
      <c r="CX22" s="51"/>
      <c r="CY22" s="51"/>
      <c r="CZ22" s="51"/>
      <c r="DA22" s="51"/>
      <c r="DB22" s="51"/>
      <c r="DC22" s="51"/>
    </row>
    <row r="23" spans="1:107" ht="15.75" customHeight="1">
      <c r="A23" s="13"/>
      <c r="B23" s="89"/>
      <c r="C23" s="80"/>
      <c r="D23" s="81"/>
      <c r="E23" s="81"/>
      <c r="F23" s="81"/>
      <c r="G23" s="81"/>
      <c r="H23" s="82"/>
      <c r="I23" s="69"/>
      <c r="J23" s="90"/>
      <c r="K23" s="80"/>
      <c r="L23" s="81"/>
      <c r="M23" s="81"/>
      <c r="N23" s="81"/>
      <c r="O23" s="81"/>
      <c r="P23" s="84"/>
      <c r="Q23" s="69"/>
      <c r="R23" s="91"/>
      <c r="S23" s="80"/>
      <c r="T23" s="81"/>
      <c r="U23" s="81"/>
      <c r="V23" s="81"/>
      <c r="W23" s="81"/>
      <c r="X23" s="86"/>
      <c r="Y23" s="70"/>
      <c r="Z23" s="92"/>
      <c r="AA23" s="80"/>
      <c r="AB23" s="81"/>
      <c r="AC23" s="81"/>
      <c r="AD23" s="81"/>
      <c r="AE23" s="81"/>
      <c r="AF23" s="88"/>
      <c r="AG23" s="25"/>
      <c r="AH23" s="51"/>
      <c r="AI23" s="109"/>
      <c r="AJ23" s="109"/>
      <c r="AK23" s="109"/>
      <c r="AL23" s="109"/>
      <c r="AM23" s="109"/>
      <c r="AN23" s="109"/>
      <c r="AO23" s="109"/>
      <c r="AP23" s="109"/>
      <c r="AQ23" s="109"/>
      <c r="AR23" s="109"/>
      <c r="AS23" s="109"/>
      <c r="AT23" s="109"/>
      <c r="AU23" s="109"/>
      <c r="AV23" s="109"/>
      <c r="AW23" s="109"/>
      <c r="AX23" s="109"/>
      <c r="AY23" s="109"/>
      <c r="AZ23" s="109"/>
      <c r="BA23" s="109"/>
      <c r="BB23" s="109"/>
      <c r="BC23" s="109"/>
      <c r="BD23" s="109"/>
      <c r="BE23" s="109"/>
      <c r="BF23" s="109"/>
      <c r="BG23" s="109"/>
      <c r="BH23" s="109"/>
      <c r="BI23" s="109"/>
      <c r="BJ23" s="109"/>
      <c r="BK23" s="109"/>
      <c r="BL23" s="109"/>
      <c r="BM23" s="109"/>
      <c r="BN23" s="109"/>
      <c r="BO23" s="109"/>
      <c r="BP23" s="109"/>
      <c r="BQ23" s="109"/>
      <c r="BR23" s="109"/>
      <c r="BS23" s="109"/>
      <c r="BT23" s="51"/>
      <c r="BU23" s="51"/>
      <c r="BV23" s="51"/>
      <c r="BW23" s="51"/>
      <c r="BX23" s="51"/>
      <c r="BY23" s="51"/>
      <c r="BZ23" s="51"/>
      <c r="CA23" s="51"/>
      <c r="CB23" s="51"/>
      <c r="CC23" s="51"/>
      <c r="CD23" s="51"/>
      <c r="CE23" s="51"/>
      <c r="CF23" s="51"/>
      <c r="CG23" s="51"/>
      <c r="CH23" s="51"/>
      <c r="CI23" s="51"/>
      <c r="CJ23" s="51"/>
      <c r="CK23" s="51"/>
      <c r="CL23" s="51"/>
      <c r="CM23" s="51"/>
      <c r="CN23" s="51"/>
      <c r="CO23" s="51"/>
      <c r="CP23" s="51"/>
      <c r="CQ23" s="51"/>
      <c r="CR23" s="51"/>
      <c r="CS23" s="51"/>
      <c r="CT23" s="51"/>
      <c r="CU23" s="51"/>
      <c r="CV23" s="51"/>
      <c r="CW23" s="51"/>
      <c r="CX23" s="51"/>
      <c r="CY23" s="51"/>
      <c r="CZ23" s="51"/>
      <c r="DA23" s="51"/>
      <c r="DB23" s="51"/>
      <c r="DC23" s="51"/>
    </row>
    <row r="24" spans="1:107" ht="15.75" customHeight="1">
      <c r="A24" s="13"/>
      <c r="B24" s="89"/>
      <c r="C24" s="80"/>
      <c r="D24" s="81"/>
      <c r="E24" s="81"/>
      <c r="F24" s="81"/>
      <c r="G24" s="81"/>
      <c r="H24" s="82"/>
      <c r="I24" s="69"/>
      <c r="J24" s="90"/>
      <c r="K24" s="80"/>
      <c r="L24" s="81"/>
      <c r="M24" s="81"/>
      <c r="N24" s="81"/>
      <c r="O24" s="81"/>
      <c r="P24" s="84"/>
      <c r="Q24" s="69"/>
      <c r="R24" s="91"/>
      <c r="S24" s="80"/>
      <c r="T24" s="81"/>
      <c r="U24" s="81"/>
      <c r="V24" s="81"/>
      <c r="W24" s="81"/>
      <c r="X24" s="86"/>
      <c r="Y24" s="70"/>
      <c r="Z24" s="92"/>
      <c r="AA24" s="80"/>
      <c r="AB24" s="81"/>
      <c r="AC24" s="81"/>
      <c r="AD24" s="81"/>
      <c r="AE24" s="81"/>
      <c r="AF24" s="88"/>
      <c r="AG24" s="25"/>
      <c r="AH24" s="51"/>
      <c r="AI24" s="109"/>
      <c r="AJ24" s="109"/>
      <c r="AK24" s="109"/>
      <c r="AL24" s="109"/>
      <c r="AM24" s="109"/>
      <c r="AN24" s="109"/>
      <c r="AO24" s="109"/>
      <c r="AP24" s="109"/>
      <c r="AQ24" s="109"/>
      <c r="AR24" s="109"/>
      <c r="AS24" s="109"/>
      <c r="AT24" s="109"/>
      <c r="AU24" s="109"/>
      <c r="AV24" s="109"/>
      <c r="AW24" s="109"/>
      <c r="AX24" s="109"/>
      <c r="AY24" s="109"/>
      <c r="AZ24" s="109"/>
      <c r="BA24" s="109"/>
      <c r="BB24" s="109"/>
      <c r="BC24" s="109"/>
      <c r="BD24" s="109"/>
      <c r="BE24" s="109"/>
      <c r="BF24" s="109"/>
      <c r="BG24" s="109"/>
      <c r="BH24" s="109"/>
      <c r="BI24" s="109"/>
      <c r="BJ24" s="109"/>
      <c r="BK24" s="109"/>
      <c r="BL24" s="109"/>
      <c r="BM24" s="109"/>
      <c r="BN24" s="109"/>
      <c r="BO24" s="109"/>
      <c r="BP24" s="109"/>
      <c r="BQ24" s="109"/>
      <c r="BR24" s="109"/>
      <c r="BS24" s="109"/>
      <c r="BT24" s="51"/>
      <c r="BU24" s="51"/>
      <c r="BV24" s="51"/>
      <c r="BW24" s="51"/>
      <c r="BX24" s="51"/>
      <c r="BY24" s="51"/>
      <c r="BZ24" s="51"/>
      <c r="CA24" s="51"/>
      <c r="CB24" s="51"/>
      <c r="CC24" s="51"/>
      <c r="CD24" s="51"/>
      <c r="CE24" s="51"/>
      <c r="CF24" s="51"/>
      <c r="CG24" s="51"/>
      <c r="CH24" s="51"/>
      <c r="CI24" s="51"/>
      <c r="CJ24" s="51"/>
      <c r="CK24" s="51"/>
      <c r="CL24" s="51"/>
      <c r="CM24" s="51"/>
      <c r="CN24" s="51"/>
      <c r="CO24" s="51"/>
      <c r="CP24" s="51"/>
      <c r="CQ24" s="51"/>
      <c r="CR24" s="51"/>
      <c r="CS24" s="51"/>
      <c r="CT24" s="51"/>
      <c r="CU24" s="51"/>
      <c r="CV24" s="51"/>
      <c r="CW24" s="51"/>
      <c r="CX24" s="51"/>
      <c r="CY24" s="51"/>
      <c r="CZ24" s="51"/>
      <c r="DA24" s="51"/>
      <c r="DB24" s="51"/>
      <c r="DC24" s="51"/>
    </row>
    <row r="25" spans="1:107" ht="15.75" customHeight="1">
      <c r="A25" s="13"/>
      <c r="B25" s="89"/>
      <c r="C25" s="80"/>
      <c r="D25" s="81"/>
      <c r="E25" s="81"/>
      <c r="F25" s="81"/>
      <c r="G25" s="81"/>
      <c r="H25" s="82"/>
      <c r="I25" s="69"/>
      <c r="J25" s="90"/>
      <c r="K25" s="80"/>
      <c r="L25" s="81"/>
      <c r="M25" s="81"/>
      <c r="N25" s="81"/>
      <c r="O25" s="81"/>
      <c r="P25" s="84"/>
      <c r="Q25" s="69"/>
      <c r="R25" s="91"/>
      <c r="S25" s="80"/>
      <c r="T25" s="81"/>
      <c r="U25" s="81"/>
      <c r="V25" s="81"/>
      <c r="W25" s="81"/>
      <c r="X25" s="86"/>
      <c r="Y25" s="70"/>
      <c r="Z25" s="92"/>
      <c r="AA25" s="80"/>
      <c r="AB25" s="81"/>
      <c r="AC25" s="81"/>
      <c r="AD25" s="81"/>
      <c r="AE25" s="81"/>
      <c r="AF25" s="88"/>
      <c r="AG25" s="25"/>
      <c r="AH25" s="51"/>
      <c r="AI25" s="109"/>
      <c r="AJ25" s="109"/>
      <c r="AK25" s="109"/>
      <c r="AL25" s="109"/>
      <c r="AM25" s="109"/>
      <c r="AN25" s="109"/>
      <c r="AO25" s="109"/>
      <c r="AP25" s="109"/>
      <c r="AQ25" s="109"/>
      <c r="AR25" s="109"/>
      <c r="AS25" s="109"/>
      <c r="AT25" s="109"/>
      <c r="AU25" s="109"/>
      <c r="AV25" s="109"/>
      <c r="AW25" s="109"/>
      <c r="AX25" s="109"/>
      <c r="AY25" s="109"/>
      <c r="AZ25" s="109"/>
      <c r="BA25" s="109"/>
      <c r="BB25" s="109"/>
      <c r="BC25" s="109"/>
      <c r="BD25" s="109"/>
      <c r="BE25" s="109"/>
      <c r="BF25" s="109"/>
      <c r="BG25" s="109"/>
      <c r="BH25" s="109"/>
      <c r="BI25" s="109"/>
      <c r="BJ25" s="109"/>
      <c r="BK25" s="109"/>
      <c r="BL25" s="109"/>
      <c r="BM25" s="109"/>
      <c r="BN25" s="109"/>
      <c r="BO25" s="109"/>
      <c r="BP25" s="109"/>
      <c r="BQ25" s="109"/>
      <c r="BR25" s="109"/>
      <c r="BS25" s="109"/>
      <c r="BT25" s="51"/>
      <c r="BU25" s="51"/>
      <c r="BV25" s="51"/>
      <c r="BW25" s="51"/>
      <c r="BX25" s="51"/>
      <c r="BY25" s="51"/>
      <c r="BZ25" s="51"/>
      <c r="CA25" s="51"/>
      <c r="CB25" s="51"/>
      <c r="CC25" s="51"/>
      <c r="CD25" s="51"/>
      <c r="CE25" s="51"/>
      <c r="CF25" s="51"/>
      <c r="CG25" s="51"/>
      <c r="CH25" s="51"/>
      <c r="CI25" s="51"/>
      <c r="CJ25" s="51"/>
      <c r="CK25" s="51"/>
      <c r="CL25" s="51"/>
      <c r="CM25" s="51"/>
      <c r="CN25" s="51"/>
      <c r="CO25" s="51"/>
      <c r="CP25" s="51"/>
      <c r="CQ25" s="51"/>
      <c r="CR25" s="51"/>
      <c r="CS25" s="51"/>
      <c r="CT25" s="51"/>
      <c r="CU25" s="51"/>
      <c r="CV25" s="51"/>
      <c r="CW25" s="51"/>
      <c r="CX25" s="51"/>
      <c r="CY25" s="51"/>
      <c r="CZ25" s="51"/>
      <c r="DA25" s="51"/>
      <c r="DB25" s="51"/>
      <c r="DC25" s="51"/>
    </row>
    <row r="26" spans="1:107" ht="15.75" customHeight="1">
      <c r="A26" s="13"/>
      <c r="B26" s="89"/>
      <c r="C26" s="80"/>
      <c r="D26" s="81"/>
      <c r="E26" s="81"/>
      <c r="F26" s="81"/>
      <c r="G26" s="81"/>
      <c r="H26" s="82"/>
      <c r="I26" s="69"/>
      <c r="J26" s="90"/>
      <c r="K26" s="80"/>
      <c r="L26" s="81"/>
      <c r="M26" s="81"/>
      <c r="N26" s="81"/>
      <c r="O26" s="81"/>
      <c r="P26" s="84"/>
      <c r="Q26" s="69"/>
      <c r="R26" s="91"/>
      <c r="S26" s="80"/>
      <c r="T26" s="81"/>
      <c r="U26" s="81"/>
      <c r="V26" s="81"/>
      <c r="W26" s="81"/>
      <c r="X26" s="86"/>
      <c r="Y26" s="70"/>
      <c r="Z26" s="92"/>
      <c r="AA26" s="80"/>
      <c r="AB26" s="81"/>
      <c r="AC26" s="81"/>
      <c r="AD26" s="81"/>
      <c r="AE26" s="81"/>
      <c r="AF26" s="88"/>
      <c r="AG26" s="25"/>
      <c r="AH26" s="51"/>
      <c r="AI26" s="109"/>
      <c r="AJ26" s="109"/>
      <c r="AK26" s="109"/>
      <c r="AL26" s="109"/>
      <c r="AM26" s="109"/>
      <c r="AN26" s="109"/>
      <c r="AO26" s="109"/>
      <c r="AP26" s="109"/>
      <c r="AQ26" s="109"/>
      <c r="AR26" s="109"/>
      <c r="AS26" s="109"/>
      <c r="AT26" s="109"/>
      <c r="AU26" s="109"/>
      <c r="AV26" s="109"/>
      <c r="AW26" s="109"/>
      <c r="AX26" s="109"/>
      <c r="AY26" s="109"/>
      <c r="AZ26" s="109"/>
      <c r="BA26" s="109"/>
      <c r="BB26" s="109"/>
      <c r="BC26" s="109"/>
      <c r="BD26" s="109"/>
      <c r="BE26" s="109"/>
      <c r="BF26" s="109"/>
      <c r="BG26" s="109"/>
      <c r="BH26" s="109"/>
      <c r="BI26" s="109"/>
      <c r="BJ26" s="109"/>
      <c r="BK26" s="109"/>
      <c r="BL26" s="109"/>
      <c r="BM26" s="109"/>
      <c r="BN26" s="109"/>
      <c r="BO26" s="109"/>
      <c r="BP26" s="109"/>
      <c r="BQ26" s="109"/>
      <c r="BR26" s="109"/>
      <c r="BS26" s="109"/>
      <c r="BT26" s="51"/>
      <c r="BU26" s="51"/>
      <c r="BV26" s="51"/>
      <c r="BW26" s="51"/>
      <c r="BX26" s="51"/>
      <c r="BY26" s="51"/>
      <c r="BZ26" s="51"/>
      <c r="CA26" s="51"/>
      <c r="CB26" s="51"/>
      <c r="CC26" s="51"/>
      <c r="CD26" s="51"/>
      <c r="CE26" s="51"/>
      <c r="CF26" s="51"/>
      <c r="CG26" s="51"/>
      <c r="CH26" s="51"/>
      <c r="CI26" s="51"/>
      <c r="CJ26" s="51"/>
      <c r="CK26" s="51"/>
      <c r="CL26" s="51"/>
      <c r="CM26" s="51"/>
      <c r="CN26" s="51"/>
      <c r="CO26" s="51"/>
      <c r="CP26" s="51"/>
      <c r="CQ26" s="51"/>
      <c r="CR26" s="51"/>
      <c r="CS26" s="51"/>
      <c r="CT26" s="51"/>
      <c r="CU26" s="51"/>
      <c r="CV26" s="51"/>
      <c r="CW26" s="51"/>
      <c r="CX26" s="51"/>
      <c r="CY26" s="51"/>
      <c r="CZ26" s="51"/>
      <c r="DA26" s="51"/>
      <c r="DB26" s="51"/>
      <c r="DC26" s="51"/>
    </row>
    <row r="27" spans="1:107" ht="15.75" customHeight="1">
      <c r="A27" s="13"/>
      <c r="B27" s="89"/>
      <c r="C27" s="80"/>
      <c r="D27" s="81"/>
      <c r="E27" s="81"/>
      <c r="F27" s="81"/>
      <c r="G27" s="81"/>
      <c r="H27" s="82"/>
      <c r="I27" s="69"/>
      <c r="J27" s="90"/>
      <c r="K27" s="80"/>
      <c r="L27" s="81"/>
      <c r="M27" s="81"/>
      <c r="N27" s="81"/>
      <c r="O27" s="81"/>
      <c r="P27" s="84"/>
      <c r="Q27" s="69"/>
      <c r="R27" s="91"/>
      <c r="S27" s="80"/>
      <c r="T27" s="81"/>
      <c r="U27" s="81"/>
      <c r="V27" s="81"/>
      <c r="W27" s="81"/>
      <c r="X27" s="86"/>
      <c r="Y27" s="70"/>
      <c r="Z27" s="92"/>
      <c r="AA27" s="80"/>
      <c r="AB27" s="81"/>
      <c r="AC27" s="81"/>
      <c r="AD27" s="81"/>
      <c r="AE27" s="81"/>
      <c r="AF27" s="88"/>
      <c r="AG27" s="25"/>
      <c r="AH27" s="51"/>
      <c r="AI27" s="109"/>
      <c r="AJ27" s="109"/>
      <c r="AK27" s="109"/>
      <c r="AL27" s="109"/>
      <c r="AM27" s="109"/>
      <c r="AN27" s="109"/>
      <c r="AO27" s="109"/>
      <c r="AP27" s="109"/>
      <c r="AQ27" s="109"/>
      <c r="AR27" s="109"/>
      <c r="AS27" s="109"/>
      <c r="AT27" s="109"/>
      <c r="AU27" s="109"/>
      <c r="AV27" s="109"/>
      <c r="AW27" s="109"/>
      <c r="AX27" s="109"/>
      <c r="AY27" s="109"/>
      <c r="AZ27" s="109"/>
      <c r="BA27" s="109"/>
      <c r="BB27" s="109"/>
      <c r="BC27" s="109"/>
      <c r="BD27" s="109"/>
      <c r="BE27" s="109"/>
      <c r="BF27" s="109"/>
      <c r="BG27" s="109"/>
      <c r="BH27" s="109"/>
      <c r="BI27" s="109"/>
      <c r="BJ27" s="109"/>
      <c r="BK27" s="109"/>
      <c r="BL27" s="109"/>
      <c r="BM27" s="109"/>
      <c r="BN27" s="109"/>
      <c r="BO27" s="109"/>
      <c r="BP27" s="109"/>
      <c r="BQ27" s="109"/>
      <c r="BR27" s="109"/>
      <c r="BS27" s="109"/>
      <c r="BT27" s="51"/>
      <c r="BU27" s="51"/>
      <c r="BV27" s="51"/>
      <c r="BW27" s="51"/>
      <c r="BX27" s="51"/>
      <c r="BY27" s="51"/>
      <c r="BZ27" s="51"/>
      <c r="CA27" s="51"/>
      <c r="CB27" s="51"/>
      <c r="CC27" s="51"/>
      <c r="CD27" s="51"/>
      <c r="CE27" s="51"/>
      <c r="CF27" s="51"/>
      <c r="CG27" s="51"/>
      <c r="CH27" s="51"/>
      <c r="CI27" s="51"/>
      <c r="CJ27" s="51"/>
      <c r="CK27" s="51"/>
      <c r="CL27" s="51"/>
      <c r="CM27" s="51"/>
      <c r="CN27" s="51"/>
      <c r="CO27" s="51"/>
      <c r="CP27" s="51"/>
      <c r="CQ27" s="51"/>
      <c r="CR27" s="51"/>
      <c r="CS27" s="51"/>
      <c r="CT27" s="51"/>
      <c r="CU27" s="51"/>
      <c r="CV27" s="51"/>
      <c r="CW27" s="51"/>
      <c r="CX27" s="51"/>
      <c r="CY27" s="51"/>
      <c r="CZ27" s="51"/>
      <c r="DA27" s="51"/>
      <c r="DB27" s="51"/>
      <c r="DC27" s="51"/>
    </row>
    <row r="28" spans="1:107" ht="15.75" customHeight="1">
      <c r="A28" s="13"/>
      <c r="B28" s="89"/>
      <c r="C28" s="80"/>
      <c r="D28" s="81"/>
      <c r="E28" s="81"/>
      <c r="F28" s="81"/>
      <c r="G28" s="81"/>
      <c r="H28" s="82"/>
      <c r="I28" s="69"/>
      <c r="J28" s="90"/>
      <c r="K28" s="80"/>
      <c r="L28" s="81"/>
      <c r="M28" s="81"/>
      <c r="N28" s="81"/>
      <c r="O28" s="81"/>
      <c r="P28" s="84"/>
      <c r="Q28" s="69"/>
      <c r="R28" s="91"/>
      <c r="S28" s="80"/>
      <c r="T28" s="81"/>
      <c r="U28" s="81"/>
      <c r="V28" s="81"/>
      <c r="W28" s="81"/>
      <c r="X28" s="86"/>
      <c r="Y28" s="70"/>
      <c r="Z28" s="92"/>
      <c r="AA28" s="80"/>
      <c r="AB28" s="81"/>
      <c r="AC28" s="81"/>
      <c r="AD28" s="81"/>
      <c r="AE28" s="81"/>
      <c r="AF28" s="88"/>
      <c r="AG28" s="25"/>
      <c r="AH28" s="51"/>
      <c r="AI28" s="109"/>
      <c r="AJ28" s="109"/>
      <c r="AK28" s="109"/>
      <c r="AL28" s="109"/>
      <c r="AM28" s="109"/>
      <c r="AN28" s="109"/>
      <c r="AO28" s="109"/>
      <c r="AP28" s="109"/>
      <c r="AQ28" s="109"/>
      <c r="AR28" s="109"/>
      <c r="AS28" s="109"/>
      <c r="AT28" s="109"/>
      <c r="AU28" s="109"/>
      <c r="AV28" s="109"/>
      <c r="AW28" s="109"/>
      <c r="AX28" s="109"/>
      <c r="AY28" s="109"/>
      <c r="AZ28" s="109"/>
      <c r="BA28" s="109"/>
      <c r="BB28" s="109"/>
      <c r="BC28" s="109"/>
      <c r="BD28" s="109"/>
      <c r="BE28" s="109"/>
      <c r="BF28" s="109"/>
      <c r="BG28" s="109"/>
      <c r="BH28" s="109"/>
      <c r="BI28" s="109"/>
      <c r="BJ28" s="109"/>
      <c r="BK28" s="109"/>
      <c r="BL28" s="109"/>
      <c r="BM28" s="109"/>
      <c r="BN28" s="109"/>
      <c r="BO28" s="109"/>
      <c r="BP28" s="109"/>
      <c r="BQ28" s="109"/>
      <c r="BR28" s="109"/>
      <c r="BS28" s="109"/>
      <c r="BT28" s="51"/>
      <c r="BU28" s="51"/>
      <c r="BV28" s="51"/>
      <c r="BW28" s="51"/>
      <c r="BX28" s="51"/>
      <c r="BY28" s="51"/>
      <c r="BZ28" s="51"/>
      <c r="CA28" s="51"/>
      <c r="CB28" s="51"/>
      <c r="CC28" s="51"/>
      <c r="CD28" s="51"/>
      <c r="CE28" s="51"/>
      <c r="CF28" s="51"/>
      <c r="CG28" s="51"/>
      <c r="CH28" s="51"/>
      <c r="CI28" s="51"/>
      <c r="CJ28" s="51"/>
      <c r="CK28" s="51"/>
      <c r="CL28" s="51"/>
      <c r="CM28" s="51"/>
      <c r="CN28" s="51"/>
      <c r="CO28" s="51"/>
      <c r="CP28" s="51"/>
      <c r="CQ28" s="51"/>
      <c r="CR28" s="51"/>
      <c r="CS28" s="51"/>
      <c r="CT28" s="51"/>
      <c r="CU28" s="51"/>
      <c r="CV28" s="51"/>
      <c r="CW28" s="51"/>
      <c r="CX28" s="51"/>
      <c r="CY28" s="51"/>
      <c r="CZ28" s="51"/>
      <c r="DA28" s="51"/>
      <c r="DB28" s="51"/>
      <c r="DC28" s="51"/>
    </row>
    <row r="29" spans="1:107" ht="15.75" customHeight="1">
      <c r="A29" s="21"/>
      <c r="B29" s="240" t="s">
        <v>90</v>
      </c>
      <c r="C29" s="218"/>
      <c r="D29" s="218"/>
      <c r="E29" s="218"/>
      <c r="F29" s="218"/>
      <c r="G29" s="218"/>
      <c r="H29" s="224"/>
      <c r="I29" s="93"/>
      <c r="J29" s="217" t="s">
        <v>90</v>
      </c>
      <c r="K29" s="218"/>
      <c r="L29" s="218"/>
      <c r="M29" s="218"/>
      <c r="N29" s="218"/>
      <c r="O29" s="218"/>
      <c r="P29" s="216"/>
      <c r="Q29" s="93"/>
      <c r="R29" s="239" t="s">
        <v>90</v>
      </c>
      <c r="S29" s="218"/>
      <c r="T29" s="218"/>
      <c r="U29" s="218"/>
      <c r="V29" s="218"/>
      <c r="W29" s="218"/>
      <c r="X29" s="214"/>
      <c r="Y29" s="94"/>
      <c r="Z29" s="296" t="s">
        <v>90</v>
      </c>
      <c r="AA29" s="218"/>
      <c r="AB29" s="218"/>
      <c r="AC29" s="218"/>
      <c r="AD29" s="218"/>
      <c r="AE29" s="218"/>
      <c r="AF29" s="298"/>
      <c r="AG29" s="27"/>
      <c r="AH29" s="57"/>
      <c r="AI29" s="112"/>
      <c r="AJ29" s="112"/>
      <c r="AK29" s="112"/>
      <c r="AL29" s="112"/>
      <c r="AM29" s="112"/>
      <c r="AN29" s="112"/>
      <c r="AO29" s="112"/>
      <c r="AP29" s="112"/>
      <c r="AQ29" s="112"/>
      <c r="AR29" s="112"/>
      <c r="AS29" s="112"/>
      <c r="AT29" s="112"/>
      <c r="AU29" s="112"/>
      <c r="AV29" s="112"/>
      <c r="AW29" s="112"/>
      <c r="AX29" s="112"/>
      <c r="AY29" s="112"/>
      <c r="AZ29" s="112"/>
      <c r="BA29" s="112"/>
      <c r="BB29" s="112"/>
      <c r="BC29" s="112"/>
      <c r="BD29" s="112"/>
      <c r="BE29" s="112"/>
      <c r="BF29" s="112"/>
      <c r="BG29" s="112"/>
      <c r="BH29" s="112"/>
      <c r="BI29" s="112"/>
      <c r="BJ29" s="112"/>
      <c r="BK29" s="112"/>
      <c r="BL29" s="112"/>
      <c r="BM29" s="112"/>
      <c r="BN29" s="112"/>
      <c r="BO29" s="112"/>
      <c r="BP29" s="112"/>
      <c r="BQ29" s="112"/>
      <c r="BR29" s="112"/>
      <c r="BS29" s="112"/>
      <c r="BT29" s="57"/>
      <c r="BU29" s="57"/>
      <c r="BV29" s="57"/>
      <c r="BW29" s="57"/>
      <c r="BX29" s="57"/>
      <c r="BY29" s="57"/>
      <c r="BZ29" s="57"/>
      <c r="CA29" s="57"/>
      <c r="CB29" s="57"/>
      <c r="CC29" s="57"/>
      <c r="CD29" s="57"/>
      <c r="CE29" s="57"/>
      <c r="CF29" s="57"/>
      <c r="CG29" s="57"/>
      <c r="CH29" s="57"/>
      <c r="CI29" s="57"/>
      <c r="CJ29" s="57"/>
      <c r="CK29" s="57"/>
      <c r="CL29" s="57"/>
      <c r="CM29" s="57"/>
      <c r="CN29" s="57"/>
      <c r="CO29" s="57"/>
      <c r="CP29" s="57"/>
      <c r="CQ29" s="57"/>
      <c r="CR29" s="57"/>
      <c r="CS29" s="57"/>
      <c r="CT29" s="57"/>
      <c r="CU29" s="57"/>
      <c r="CV29" s="57"/>
      <c r="CW29" s="57"/>
      <c r="CX29" s="57"/>
      <c r="CY29" s="57"/>
      <c r="CZ29" s="57"/>
      <c r="DA29" s="57"/>
      <c r="DB29" s="57"/>
      <c r="DC29" s="57"/>
    </row>
    <row r="30" spans="1:107" ht="15.75" customHeight="1">
      <c r="A30" s="13"/>
      <c r="B30" s="240" t="s">
        <v>84</v>
      </c>
      <c r="C30" s="218"/>
      <c r="D30" s="71" t="s">
        <v>89</v>
      </c>
      <c r="E30" s="247" t="s">
        <v>91</v>
      </c>
      <c r="F30" s="218"/>
      <c r="G30" s="247" t="s">
        <v>92</v>
      </c>
      <c r="H30" s="224"/>
      <c r="I30" s="69"/>
      <c r="J30" s="217" t="s">
        <v>84</v>
      </c>
      <c r="K30" s="218"/>
      <c r="L30" s="73" t="s">
        <v>89</v>
      </c>
      <c r="M30" s="215" t="s">
        <v>91</v>
      </c>
      <c r="N30" s="218"/>
      <c r="O30" s="215" t="s">
        <v>92</v>
      </c>
      <c r="P30" s="216"/>
      <c r="Q30" s="69"/>
      <c r="R30" s="239" t="s">
        <v>84</v>
      </c>
      <c r="S30" s="218"/>
      <c r="T30" s="75" t="s">
        <v>89</v>
      </c>
      <c r="U30" s="213" t="s">
        <v>91</v>
      </c>
      <c r="V30" s="218"/>
      <c r="W30" s="213" t="s">
        <v>92</v>
      </c>
      <c r="X30" s="214"/>
      <c r="Y30" s="70"/>
      <c r="Z30" s="296" t="s">
        <v>84</v>
      </c>
      <c r="AA30" s="218"/>
      <c r="AB30" s="77" t="s">
        <v>89</v>
      </c>
      <c r="AC30" s="297" t="s">
        <v>91</v>
      </c>
      <c r="AD30" s="218"/>
      <c r="AE30" s="297" t="s">
        <v>92</v>
      </c>
      <c r="AF30" s="298"/>
      <c r="AG30" s="25"/>
      <c r="AH30" s="51"/>
      <c r="AI30" s="109"/>
      <c r="AJ30" s="109"/>
      <c r="AK30" s="109"/>
      <c r="AL30" s="109"/>
      <c r="AM30" s="109"/>
      <c r="AN30" s="109"/>
      <c r="AO30" s="109"/>
      <c r="AP30" s="109"/>
      <c r="AQ30" s="109"/>
      <c r="AR30" s="109"/>
      <c r="AS30" s="109"/>
      <c r="AT30" s="109"/>
      <c r="AU30" s="109"/>
      <c r="AV30" s="109"/>
      <c r="AW30" s="109"/>
      <c r="AX30" s="109"/>
      <c r="AY30" s="109"/>
      <c r="AZ30" s="109"/>
      <c r="BA30" s="109"/>
      <c r="BB30" s="109"/>
      <c r="BC30" s="109"/>
      <c r="BD30" s="109"/>
      <c r="BE30" s="109"/>
      <c r="BF30" s="109"/>
      <c r="BG30" s="109"/>
      <c r="BH30" s="109"/>
      <c r="BI30" s="109"/>
      <c r="BJ30" s="109"/>
      <c r="BK30" s="109"/>
      <c r="BL30" s="109"/>
      <c r="BM30" s="109"/>
      <c r="BN30" s="109"/>
      <c r="BO30" s="109"/>
      <c r="BP30" s="109"/>
      <c r="BQ30" s="109"/>
      <c r="BR30" s="109"/>
      <c r="BS30" s="109"/>
      <c r="BT30" s="51"/>
      <c r="BU30" s="51"/>
      <c r="BV30" s="51"/>
      <c r="BW30" s="51"/>
      <c r="BX30" s="51"/>
      <c r="BY30" s="51"/>
      <c r="BZ30" s="51"/>
      <c r="CA30" s="51"/>
      <c r="CB30" s="51"/>
      <c r="CC30" s="51"/>
      <c r="CD30" s="51"/>
      <c r="CE30" s="51"/>
      <c r="CF30" s="51"/>
      <c r="CG30" s="51"/>
      <c r="CH30" s="51"/>
      <c r="CI30" s="51"/>
      <c r="CJ30" s="51"/>
      <c r="CK30" s="51"/>
      <c r="CL30" s="51"/>
      <c r="CM30" s="51"/>
      <c r="CN30" s="51"/>
      <c r="CO30" s="51"/>
      <c r="CP30" s="51"/>
      <c r="CQ30" s="51"/>
      <c r="CR30" s="51"/>
      <c r="CS30" s="51"/>
      <c r="CT30" s="51"/>
      <c r="CU30" s="51"/>
      <c r="CV30" s="51"/>
      <c r="CW30" s="51"/>
      <c r="CX30" s="51"/>
      <c r="CY30" s="51"/>
      <c r="CZ30" s="51"/>
      <c r="DA30" s="51"/>
      <c r="DB30" s="51"/>
      <c r="DC30" s="51"/>
    </row>
    <row r="31" spans="1:107" ht="15.75" customHeight="1">
      <c r="A31" s="13"/>
      <c r="B31" s="89"/>
      <c r="C31" s="80"/>
      <c r="D31" s="81"/>
      <c r="E31" s="222"/>
      <c r="F31" s="223"/>
      <c r="G31" s="222"/>
      <c r="H31" s="224"/>
      <c r="I31" s="69"/>
      <c r="J31" s="90"/>
      <c r="K31" s="80"/>
      <c r="L31" s="81"/>
      <c r="M31" s="222"/>
      <c r="N31" s="223"/>
      <c r="O31" s="222"/>
      <c r="P31" s="216"/>
      <c r="Q31" s="69"/>
      <c r="R31" s="91"/>
      <c r="S31" s="80"/>
      <c r="T31" s="81"/>
      <c r="U31" s="222"/>
      <c r="V31" s="223"/>
      <c r="W31" s="234"/>
      <c r="X31" s="214"/>
      <c r="Y31" s="70"/>
      <c r="Z31" s="92"/>
      <c r="AA31" s="80"/>
      <c r="AB31" s="81"/>
      <c r="AC31" s="222"/>
      <c r="AD31" s="223"/>
      <c r="AE31" s="222"/>
      <c r="AF31" s="298"/>
      <c r="AG31" s="25"/>
      <c r="AH31" s="51"/>
      <c r="AI31" s="109"/>
      <c r="AJ31" s="109"/>
      <c r="AK31" s="109"/>
      <c r="AL31" s="109"/>
      <c r="AM31" s="109"/>
      <c r="AN31" s="109"/>
      <c r="AO31" s="109"/>
      <c r="AP31" s="109"/>
      <c r="AQ31" s="109"/>
      <c r="AR31" s="109"/>
      <c r="AS31" s="109"/>
      <c r="AT31" s="109"/>
      <c r="AU31" s="109"/>
      <c r="AV31" s="109"/>
      <c r="AW31" s="109"/>
      <c r="AX31" s="109"/>
      <c r="AY31" s="109"/>
      <c r="AZ31" s="109"/>
      <c r="BA31" s="109"/>
      <c r="BB31" s="109"/>
      <c r="BC31" s="109"/>
      <c r="BD31" s="109"/>
      <c r="BE31" s="109"/>
      <c r="BF31" s="109"/>
      <c r="BG31" s="109"/>
      <c r="BH31" s="109"/>
      <c r="BI31" s="109"/>
      <c r="BJ31" s="109"/>
      <c r="BK31" s="109"/>
      <c r="BL31" s="109"/>
      <c r="BM31" s="109"/>
      <c r="BN31" s="109"/>
      <c r="BO31" s="109"/>
      <c r="BP31" s="109"/>
      <c r="BQ31" s="109"/>
      <c r="BR31" s="109"/>
      <c r="BS31" s="109"/>
      <c r="BT31" s="51"/>
      <c r="BU31" s="51"/>
      <c r="BV31" s="51"/>
      <c r="BW31" s="51"/>
      <c r="BX31" s="51"/>
      <c r="BY31" s="51"/>
      <c r="BZ31" s="51"/>
      <c r="CA31" s="51"/>
      <c r="CB31" s="51"/>
      <c r="CC31" s="51"/>
      <c r="CD31" s="51"/>
      <c r="CE31" s="51"/>
      <c r="CF31" s="51"/>
      <c r="CG31" s="51"/>
      <c r="CH31" s="51"/>
      <c r="CI31" s="51"/>
      <c r="CJ31" s="51"/>
      <c r="CK31" s="51"/>
      <c r="CL31" s="51"/>
      <c r="CM31" s="51"/>
      <c r="CN31" s="51"/>
      <c r="CO31" s="51"/>
      <c r="CP31" s="51"/>
      <c r="CQ31" s="51"/>
      <c r="CR31" s="51"/>
      <c r="CS31" s="51"/>
      <c r="CT31" s="51"/>
      <c r="CU31" s="51"/>
      <c r="CV31" s="51"/>
      <c r="CW31" s="51"/>
      <c r="CX31" s="51"/>
      <c r="CY31" s="51"/>
      <c r="CZ31" s="51"/>
      <c r="DA31" s="51"/>
      <c r="DB31" s="51"/>
      <c r="DC31" s="51"/>
    </row>
    <row r="32" spans="1:107" ht="15.75" customHeight="1">
      <c r="A32" s="13"/>
      <c r="B32" s="89"/>
      <c r="C32" s="80"/>
      <c r="D32" s="81"/>
      <c r="E32" s="222"/>
      <c r="F32" s="223"/>
      <c r="G32" s="222"/>
      <c r="H32" s="224"/>
      <c r="I32" s="69"/>
      <c r="J32" s="90"/>
      <c r="K32" s="80"/>
      <c r="L32" s="81"/>
      <c r="M32" s="222"/>
      <c r="N32" s="223"/>
      <c r="O32" s="222"/>
      <c r="P32" s="216"/>
      <c r="Q32" s="69"/>
      <c r="R32" s="91"/>
      <c r="S32" s="80"/>
      <c r="T32" s="81"/>
      <c r="U32" s="222"/>
      <c r="V32" s="223"/>
      <c r="W32" s="234"/>
      <c r="X32" s="214"/>
      <c r="Y32" s="70"/>
      <c r="Z32" s="92"/>
      <c r="AA32" s="80"/>
      <c r="AB32" s="81"/>
      <c r="AC32" s="222"/>
      <c r="AD32" s="223"/>
      <c r="AE32" s="222"/>
      <c r="AF32" s="298"/>
      <c r="AG32" s="25"/>
      <c r="AH32" s="51"/>
      <c r="AI32" s="109"/>
      <c r="AJ32" s="109"/>
      <c r="AK32" s="109"/>
      <c r="AL32" s="109"/>
      <c r="AM32" s="109"/>
      <c r="AN32" s="109"/>
      <c r="AO32" s="109"/>
      <c r="AP32" s="109"/>
      <c r="AQ32" s="109"/>
      <c r="AR32" s="109"/>
      <c r="AS32" s="109"/>
      <c r="AT32" s="109"/>
      <c r="AU32" s="109"/>
      <c r="AV32" s="109"/>
      <c r="AW32" s="109"/>
      <c r="AX32" s="109"/>
      <c r="AY32" s="109"/>
      <c r="AZ32" s="109"/>
      <c r="BA32" s="109"/>
      <c r="BB32" s="109"/>
      <c r="BC32" s="109"/>
      <c r="BD32" s="109"/>
      <c r="BE32" s="109"/>
      <c r="BF32" s="109"/>
      <c r="BG32" s="109"/>
      <c r="BH32" s="109"/>
      <c r="BI32" s="109"/>
      <c r="BJ32" s="109"/>
      <c r="BK32" s="109"/>
      <c r="BL32" s="109"/>
      <c r="BM32" s="109"/>
      <c r="BN32" s="109"/>
      <c r="BO32" s="109"/>
      <c r="BP32" s="109"/>
      <c r="BQ32" s="109"/>
      <c r="BR32" s="109"/>
      <c r="BS32" s="109"/>
      <c r="BT32" s="51"/>
      <c r="BU32" s="51"/>
      <c r="BV32" s="51"/>
      <c r="BW32" s="51"/>
      <c r="BX32" s="51"/>
      <c r="BY32" s="51"/>
      <c r="BZ32" s="51"/>
      <c r="CA32" s="51"/>
      <c r="CB32" s="51"/>
      <c r="CC32" s="51"/>
      <c r="CD32" s="51"/>
      <c r="CE32" s="51"/>
      <c r="CF32" s="51"/>
      <c r="CG32" s="51"/>
      <c r="CH32" s="51"/>
      <c r="CI32" s="51"/>
      <c r="CJ32" s="51"/>
      <c r="CK32" s="51"/>
      <c r="CL32" s="51"/>
      <c r="CM32" s="51"/>
      <c r="CN32" s="51"/>
      <c r="CO32" s="51"/>
      <c r="CP32" s="51"/>
      <c r="CQ32" s="51"/>
      <c r="CR32" s="51"/>
      <c r="CS32" s="51"/>
      <c r="CT32" s="51"/>
      <c r="CU32" s="51"/>
      <c r="CV32" s="51"/>
      <c r="CW32" s="51"/>
      <c r="CX32" s="51"/>
      <c r="CY32" s="51"/>
      <c r="CZ32" s="51"/>
      <c r="DA32" s="51"/>
      <c r="DB32" s="51"/>
      <c r="DC32" s="51"/>
    </row>
    <row r="33" spans="1:107" ht="15.75" customHeight="1">
      <c r="A33" s="13"/>
      <c r="B33" s="89"/>
      <c r="C33" s="80"/>
      <c r="D33" s="81"/>
      <c r="E33" s="222"/>
      <c r="F33" s="223"/>
      <c r="G33" s="222"/>
      <c r="H33" s="224"/>
      <c r="I33" s="69"/>
      <c r="J33" s="90"/>
      <c r="K33" s="80"/>
      <c r="L33" s="81"/>
      <c r="M33" s="222"/>
      <c r="N33" s="223"/>
      <c r="O33" s="222"/>
      <c r="P33" s="216"/>
      <c r="Q33" s="69"/>
      <c r="R33" s="91"/>
      <c r="S33" s="80"/>
      <c r="T33" s="81"/>
      <c r="U33" s="222"/>
      <c r="V33" s="223"/>
      <c r="W33" s="234"/>
      <c r="X33" s="214"/>
      <c r="Y33" s="70"/>
      <c r="Z33" s="92"/>
      <c r="AA33" s="80"/>
      <c r="AB33" s="81"/>
      <c r="AC33" s="222"/>
      <c r="AD33" s="223"/>
      <c r="AE33" s="222"/>
      <c r="AF33" s="298"/>
      <c r="AG33" s="25"/>
      <c r="AH33" s="51"/>
      <c r="AI33" s="109"/>
      <c r="AJ33" s="109"/>
      <c r="AK33" s="109"/>
      <c r="AL33" s="109"/>
      <c r="AM33" s="109"/>
      <c r="AN33" s="109"/>
      <c r="AO33" s="109"/>
      <c r="AP33" s="109"/>
      <c r="AQ33" s="109"/>
      <c r="AR33" s="109"/>
      <c r="AS33" s="109"/>
      <c r="AT33" s="109"/>
      <c r="AU33" s="109"/>
      <c r="AV33" s="109"/>
      <c r="AW33" s="109"/>
      <c r="AX33" s="109"/>
      <c r="AY33" s="109"/>
      <c r="AZ33" s="109"/>
      <c r="BA33" s="109"/>
      <c r="BB33" s="109"/>
      <c r="BC33" s="109"/>
      <c r="BD33" s="109"/>
      <c r="BE33" s="109"/>
      <c r="BF33" s="109"/>
      <c r="BG33" s="109"/>
      <c r="BH33" s="109"/>
      <c r="BI33" s="109"/>
      <c r="BJ33" s="109"/>
      <c r="BK33" s="109"/>
      <c r="BL33" s="109"/>
      <c r="BM33" s="109"/>
      <c r="BN33" s="109"/>
      <c r="BO33" s="109"/>
      <c r="BP33" s="109"/>
      <c r="BQ33" s="109"/>
      <c r="BR33" s="109"/>
      <c r="BS33" s="109"/>
      <c r="BT33" s="51"/>
      <c r="BU33" s="51"/>
      <c r="BV33" s="51"/>
      <c r="BW33" s="51"/>
      <c r="BX33" s="51"/>
      <c r="BY33" s="51"/>
      <c r="BZ33" s="51"/>
      <c r="CA33" s="51"/>
      <c r="CB33" s="51"/>
      <c r="CC33" s="51"/>
      <c r="CD33" s="51"/>
      <c r="CE33" s="51"/>
      <c r="CF33" s="51"/>
      <c r="CG33" s="51"/>
      <c r="CH33" s="51"/>
      <c r="CI33" s="51"/>
      <c r="CJ33" s="51"/>
      <c r="CK33" s="51"/>
      <c r="CL33" s="51"/>
      <c r="CM33" s="51"/>
      <c r="CN33" s="51"/>
      <c r="CO33" s="51"/>
      <c r="CP33" s="51"/>
      <c r="CQ33" s="51"/>
      <c r="CR33" s="51"/>
      <c r="CS33" s="51"/>
      <c r="CT33" s="51"/>
      <c r="CU33" s="51"/>
      <c r="CV33" s="51"/>
      <c r="CW33" s="51"/>
      <c r="CX33" s="51"/>
      <c r="CY33" s="51"/>
      <c r="CZ33" s="51"/>
      <c r="DA33" s="51"/>
      <c r="DB33" s="51"/>
      <c r="DC33" s="51"/>
    </row>
    <row r="34" spans="1:107" ht="15.75" customHeight="1">
      <c r="A34" s="13"/>
      <c r="B34" s="89"/>
      <c r="C34" s="80"/>
      <c r="D34" s="81"/>
      <c r="E34" s="222"/>
      <c r="F34" s="223"/>
      <c r="G34" s="222"/>
      <c r="H34" s="224"/>
      <c r="I34" s="69"/>
      <c r="J34" s="90"/>
      <c r="K34" s="80"/>
      <c r="L34" s="81"/>
      <c r="M34" s="222"/>
      <c r="N34" s="223"/>
      <c r="O34" s="222"/>
      <c r="P34" s="216"/>
      <c r="Q34" s="69"/>
      <c r="R34" s="91"/>
      <c r="S34" s="80"/>
      <c r="T34" s="81"/>
      <c r="U34" s="222"/>
      <c r="V34" s="223"/>
      <c r="W34" s="234"/>
      <c r="X34" s="214"/>
      <c r="Y34" s="70"/>
      <c r="Z34" s="92"/>
      <c r="AA34" s="80"/>
      <c r="AB34" s="81"/>
      <c r="AC34" s="222"/>
      <c r="AD34" s="223"/>
      <c r="AE34" s="222"/>
      <c r="AF34" s="298"/>
      <c r="AG34" s="25"/>
      <c r="AH34" s="51"/>
      <c r="AI34" s="109"/>
      <c r="AJ34" s="109"/>
      <c r="AK34" s="109"/>
      <c r="AL34" s="109"/>
      <c r="AM34" s="109"/>
      <c r="AN34" s="109"/>
      <c r="AO34" s="109"/>
      <c r="AP34" s="109"/>
      <c r="AQ34" s="109"/>
      <c r="AR34" s="109"/>
      <c r="AS34" s="109"/>
      <c r="AT34" s="109"/>
      <c r="AU34" s="109"/>
      <c r="AV34" s="109"/>
      <c r="AW34" s="109"/>
      <c r="AX34" s="109"/>
      <c r="AY34" s="109"/>
      <c r="AZ34" s="109"/>
      <c r="BA34" s="109"/>
      <c r="BB34" s="109"/>
      <c r="BC34" s="109"/>
      <c r="BD34" s="109"/>
      <c r="BE34" s="109"/>
      <c r="BF34" s="109"/>
      <c r="BG34" s="109"/>
      <c r="BH34" s="109"/>
      <c r="BI34" s="109"/>
      <c r="BJ34" s="109"/>
      <c r="BK34" s="109"/>
      <c r="BL34" s="109"/>
      <c r="BM34" s="109"/>
      <c r="BN34" s="109"/>
      <c r="BO34" s="109"/>
      <c r="BP34" s="109"/>
      <c r="BQ34" s="109"/>
      <c r="BR34" s="109"/>
      <c r="BS34" s="109"/>
      <c r="BT34" s="51"/>
      <c r="BU34" s="51"/>
      <c r="BV34" s="51"/>
      <c r="BW34" s="51"/>
      <c r="BX34" s="51"/>
      <c r="BY34" s="51"/>
      <c r="BZ34" s="51"/>
      <c r="CA34" s="51"/>
      <c r="CB34" s="51"/>
      <c r="CC34" s="51"/>
      <c r="CD34" s="51"/>
      <c r="CE34" s="51"/>
      <c r="CF34" s="51"/>
      <c r="CG34" s="51"/>
      <c r="CH34" s="51"/>
      <c r="CI34" s="51"/>
      <c r="CJ34" s="51"/>
      <c r="CK34" s="51"/>
      <c r="CL34" s="51"/>
      <c r="CM34" s="51"/>
      <c r="CN34" s="51"/>
      <c r="CO34" s="51"/>
      <c r="CP34" s="51"/>
      <c r="CQ34" s="51"/>
      <c r="CR34" s="51"/>
      <c r="CS34" s="51"/>
      <c r="CT34" s="51"/>
      <c r="CU34" s="51"/>
      <c r="CV34" s="51"/>
      <c r="CW34" s="51"/>
      <c r="CX34" s="51"/>
      <c r="CY34" s="51"/>
      <c r="CZ34" s="51"/>
      <c r="DA34" s="51"/>
      <c r="DB34" s="51"/>
      <c r="DC34" s="51"/>
    </row>
    <row r="35" spans="1:107" ht="15.75" customHeight="1">
      <c r="A35" s="13"/>
      <c r="B35" s="95"/>
      <c r="C35" s="96"/>
      <c r="D35" s="97"/>
      <c r="E35" s="225"/>
      <c r="F35" s="226"/>
      <c r="G35" s="225"/>
      <c r="H35" s="227"/>
      <c r="I35" s="69"/>
      <c r="J35" s="98"/>
      <c r="K35" s="99"/>
      <c r="L35" s="100"/>
      <c r="M35" s="219"/>
      <c r="N35" s="220"/>
      <c r="O35" s="219"/>
      <c r="P35" s="221"/>
      <c r="Q35" s="69"/>
      <c r="R35" s="101"/>
      <c r="S35" s="102"/>
      <c r="T35" s="103"/>
      <c r="U35" s="235"/>
      <c r="V35" s="236"/>
      <c r="W35" s="237"/>
      <c r="X35" s="238"/>
      <c r="Y35" s="70"/>
      <c r="Z35" s="104"/>
      <c r="AA35" s="105"/>
      <c r="AB35" s="106"/>
      <c r="AC35" s="307"/>
      <c r="AD35" s="308"/>
      <c r="AE35" s="307"/>
      <c r="AF35" s="304"/>
      <c r="AG35" s="25"/>
      <c r="AH35" s="51"/>
      <c r="AI35" s="109"/>
      <c r="AJ35" s="109"/>
      <c r="AK35" s="109"/>
      <c r="AL35" s="109"/>
      <c r="AM35" s="109"/>
      <c r="AN35" s="109"/>
      <c r="AO35" s="109"/>
      <c r="AP35" s="109"/>
      <c r="AQ35" s="109"/>
      <c r="AR35" s="109"/>
      <c r="AS35" s="109"/>
      <c r="AT35" s="109"/>
      <c r="AU35" s="109"/>
      <c r="AV35" s="109"/>
      <c r="AW35" s="109"/>
      <c r="AX35" s="109"/>
      <c r="AY35" s="109"/>
      <c r="AZ35" s="109"/>
      <c r="BA35" s="109"/>
      <c r="BB35" s="109"/>
      <c r="BC35" s="109"/>
      <c r="BD35" s="109"/>
      <c r="BE35" s="109"/>
      <c r="BF35" s="109"/>
      <c r="BG35" s="109"/>
      <c r="BH35" s="109"/>
      <c r="BI35" s="109"/>
      <c r="BJ35" s="109"/>
      <c r="BK35" s="109"/>
      <c r="BL35" s="109"/>
      <c r="BM35" s="109"/>
      <c r="BN35" s="109"/>
      <c r="BO35" s="109"/>
      <c r="BP35" s="109"/>
      <c r="BQ35" s="109"/>
      <c r="BR35" s="109"/>
      <c r="BS35" s="109"/>
      <c r="BT35" s="51"/>
      <c r="BU35" s="51"/>
      <c r="BV35" s="51"/>
      <c r="BW35" s="51"/>
      <c r="BX35" s="51"/>
      <c r="BY35" s="51"/>
      <c r="BZ35" s="51"/>
      <c r="CA35" s="51"/>
      <c r="CB35" s="51"/>
      <c r="CC35" s="51"/>
      <c r="CD35" s="51"/>
      <c r="CE35" s="51"/>
      <c r="CF35" s="51"/>
      <c r="CG35" s="51"/>
      <c r="CH35" s="51"/>
      <c r="CI35" s="51"/>
      <c r="CJ35" s="51"/>
      <c r="CK35" s="51"/>
      <c r="CL35" s="51"/>
      <c r="CM35" s="51"/>
      <c r="CN35" s="51"/>
      <c r="CO35" s="51"/>
      <c r="CP35" s="51"/>
      <c r="CQ35" s="51"/>
      <c r="CR35" s="51"/>
      <c r="CS35" s="51"/>
      <c r="CT35" s="51"/>
      <c r="CU35" s="51"/>
      <c r="CV35" s="51"/>
      <c r="CW35" s="51"/>
      <c r="CX35" s="51"/>
      <c r="CY35" s="51"/>
      <c r="CZ35" s="51"/>
      <c r="DA35" s="51"/>
      <c r="DB35" s="51"/>
      <c r="DC35" s="51"/>
    </row>
    <row r="36" spans="1:107" ht="15.75" customHeight="1">
      <c r="A36" s="13"/>
      <c r="B36" s="13"/>
      <c r="C36" s="13"/>
      <c r="D36" s="13"/>
      <c r="E36" s="13"/>
      <c r="F36" s="13"/>
      <c r="G36" s="13"/>
      <c r="H36" s="13"/>
      <c r="I36" s="13"/>
      <c r="J36" s="13"/>
      <c r="K36" s="13"/>
      <c r="L36" s="13"/>
      <c r="M36" s="13"/>
      <c r="N36" s="13"/>
      <c r="O36" s="13"/>
      <c r="P36" s="13"/>
      <c r="Q36" s="13"/>
      <c r="R36" s="13"/>
      <c r="S36" s="13"/>
      <c r="T36" s="13"/>
      <c r="U36" s="13"/>
      <c r="V36" s="13"/>
      <c r="W36" s="13"/>
      <c r="X36" s="13"/>
      <c r="Y36" s="13"/>
      <c r="Z36" s="13"/>
      <c r="AA36" s="13"/>
      <c r="AB36" s="13"/>
      <c r="AC36" s="13"/>
      <c r="AD36" s="13"/>
      <c r="AE36" s="13"/>
      <c r="AF36" s="13"/>
      <c r="AG36" s="25"/>
      <c r="AH36" s="25"/>
      <c r="AI36" s="108"/>
      <c r="AJ36" s="108"/>
      <c r="AK36" s="108"/>
      <c r="AL36" s="108"/>
      <c r="AM36" s="108"/>
      <c r="AN36" s="108"/>
      <c r="AO36" s="108"/>
      <c r="AP36" s="108"/>
      <c r="AQ36" s="108"/>
      <c r="AR36" s="108"/>
      <c r="AS36" s="108"/>
      <c r="AT36" s="108"/>
      <c r="AU36" s="108"/>
      <c r="AV36" s="108"/>
      <c r="AW36" s="108"/>
      <c r="AX36" s="108"/>
      <c r="AY36" s="108"/>
      <c r="AZ36" s="108"/>
      <c r="BA36" s="108"/>
      <c r="BB36" s="108"/>
      <c r="BC36" s="108"/>
      <c r="BD36" s="108"/>
      <c r="BE36" s="108"/>
      <c r="BF36" s="108"/>
      <c r="BG36" s="108"/>
      <c r="BH36" s="108"/>
      <c r="BI36" s="108"/>
      <c r="BJ36" s="108"/>
      <c r="BK36" s="108"/>
      <c r="BL36" s="108"/>
      <c r="BM36" s="108"/>
      <c r="BN36" s="108"/>
      <c r="BO36" s="108"/>
      <c r="BP36" s="108"/>
      <c r="BQ36" s="108"/>
      <c r="BR36" s="108"/>
      <c r="BS36" s="108"/>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c r="DA36" s="25"/>
      <c r="DB36" s="25"/>
      <c r="DC36" s="25"/>
    </row>
    <row r="37" spans="1:107" ht="15.75" customHeight="1">
      <c r="A37" s="13"/>
      <c r="B37" s="274" t="str" cm="1">
        <f t="array" ref="B37">_xlfn.SWITCH(TEXT(D39,"DDDD"),"SUNDAY","S U N D A Y","MONDAY","M O N D A Y","TUESDAY","T U E S D A Y","WEDNESDAY","W E D N E S D A Y","THURSDAY","T H U R S D A Y","FRIDAY","F R I D A Y","SATURDAY","S A T U R D A Y","SUNDAY","S U N D A Y")</f>
        <v>M O N D A Y</v>
      </c>
      <c r="C37" s="275"/>
      <c r="D37" s="275"/>
      <c r="E37" s="275"/>
      <c r="F37" s="275"/>
      <c r="G37" s="275"/>
      <c r="H37" s="276"/>
      <c r="I37" s="13"/>
      <c r="J37" s="261" t="str" cm="1">
        <f t="array" ref="J37">_xlfn.SWITCH(TEXT(L39,"DDDD"),"SUNDAY","S U N D A Y","MONDAY","M O N D A Y","TUESDAY","T U E S D A Y","WEDNESDAY","W E D N E S D A Y","THURSDAY","T H U R S D A Y","FRIDAY","F R I D A Y","SATURDAY","S A T U R D A Y","SUNDAY","S U N D A Y")</f>
        <v>T U E S D A Y</v>
      </c>
      <c r="K37" s="262"/>
      <c r="L37" s="262"/>
      <c r="M37" s="262"/>
      <c r="N37" s="262"/>
      <c r="O37" s="262"/>
      <c r="P37" s="263"/>
      <c r="Q37" s="13"/>
      <c r="R37" s="266" t="str" cm="1">
        <f t="array" ref="R37">_xlfn.SWITCH(TEXT(T39,"DDDD"),"SUNDAY","S U N D A Y","MONDAY","M O N D A Y","TUESDAY","T U E S D A Y","WEDNESDAY","W E D N E S D A Y","THURSDAY","T H U R S D A Y","FRIDAY","F R I D A Y","SATURDAY","S A T U R D A Y","SUNDAY","S U N D A Y")</f>
        <v>W E D N E S D A Y</v>
      </c>
      <c r="S37" s="267"/>
      <c r="T37" s="267"/>
      <c r="U37" s="267"/>
      <c r="V37" s="267"/>
      <c r="W37" s="267"/>
      <c r="X37" s="268"/>
      <c r="Y37" s="16"/>
      <c r="Z37" s="309" t="s">
        <v>93</v>
      </c>
      <c r="AA37" s="176"/>
      <c r="AB37" s="176"/>
      <c r="AC37" s="176"/>
      <c r="AD37" s="176"/>
      <c r="AE37" s="176"/>
      <c r="AF37" s="177"/>
      <c r="AG37" s="25"/>
      <c r="AH37" s="51"/>
      <c r="AI37" s="109"/>
      <c r="AJ37" s="109"/>
      <c r="AK37" s="109"/>
      <c r="AL37" s="109"/>
      <c r="AM37" s="109"/>
      <c r="AN37" s="109"/>
      <c r="AO37" s="109"/>
      <c r="AP37" s="109"/>
      <c r="AQ37" s="109"/>
      <c r="AR37" s="109"/>
      <c r="AS37" s="109"/>
      <c r="AT37" s="109"/>
      <c r="AU37" s="109"/>
      <c r="AV37" s="109"/>
      <c r="AW37" s="109"/>
      <c r="AX37" s="109"/>
      <c r="AY37" s="109"/>
      <c r="AZ37" s="109"/>
      <c r="BA37" s="109"/>
      <c r="BB37" s="109"/>
      <c r="BC37" s="109"/>
      <c r="BD37" s="109"/>
      <c r="BE37" s="109"/>
      <c r="BF37" s="109"/>
      <c r="BG37" s="109"/>
      <c r="BH37" s="109"/>
      <c r="BI37" s="109"/>
      <c r="BJ37" s="109"/>
      <c r="BK37" s="109"/>
      <c r="BL37" s="109"/>
      <c r="BM37" s="109"/>
      <c r="BN37" s="109"/>
      <c r="BO37" s="109"/>
      <c r="BP37" s="109"/>
      <c r="BQ37" s="109"/>
      <c r="BR37" s="109"/>
      <c r="BS37" s="109"/>
      <c r="BT37" s="51"/>
      <c r="BU37" s="51"/>
      <c r="BV37" s="51"/>
      <c r="BW37" s="51"/>
      <c r="BX37" s="51"/>
      <c r="BY37" s="51"/>
      <c r="BZ37" s="51"/>
      <c r="CA37" s="51"/>
      <c r="CB37" s="51"/>
      <c r="CC37" s="51"/>
      <c r="CD37" s="51"/>
      <c r="CE37" s="51"/>
      <c r="CF37" s="51"/>
      <c r="CG37" s="51"/>
      <c r="CH37" s="51"/>
      <c r="CI37" s="51"/>
      <c r="CJ37" s="51"/>
      <c r="CK37" s="51"/>
      <c r="CL37" s="51"/>
      <c r="CM37" s="51"/>
      <c r="CN37" s="51"/>
      <c r="CO37" s="51"/>
      <c r="CP37" s="51"/>
      <c r="CQ37" s="51"/>
      <c r="CR37" s="51"/>
      <c r="CS37" s="51"/>
      <c r="CT37" s="51"/>
      <c r="CU37" s="51"/>
      <c r="CV37" s="51"/>
      <c r="CW37" s="51"/>
      <c r="CX37" s="51"/>
      <c r="CY37" s="51"/>
      <c r="CZ37" s="51"/>
      <c r="DA37" s="51"/>
      <c r="DB37" s="51"/>
      <c r="DC37" s="51"/>
    </row>
    <row r="38" spans="1:107" ht="15.75" customHeight="1">
      <c r="A38" s="13"/>
      <c r="B38" s="277"/>
      <c r="C38" s="143"/>
      <c r="D38" s="143"/>
      <c r="E38" s="143"/>
      <c r="F38" s="143"/>
      <c r="G38" s="143"/>
      <c r="H38" s="278"/>
      <c r="I38" s="13"/>
      <c r="J38" s="264"/>
      <c r="K38" s="143"/>
      <c r="L38" s="143"/>
      <c r="M38" s="143"/>
      <c r="N38" s="143"/>
      <c r="O38" s="143"/>
      <c r="P38" s="265"/>
      <c r="Q38" s="13"/>
      <c r="R38" s="269"/>
      <c r="S38" s="143"/>
      <c r="T38" s="143"/>
      <c r="U38" s="143"/>
      <c r="V38" s="143"/>
      <c r="W38" s="143"/>
      <c r="X38" s="270"/>
      <c r="Y38" s="16"/>
      <c r="Z38" s="178"/>
      <c r="AA38" s="148"/>
      <c r="AB38" s="148"/>
      <c r="AC38" s="148"/>
      <c r="AD38" s="148"/>
      <c r="AE38" s="148"/>
      <c r="AF38" s="179"/>
      <c r="AG38" s="25"/>
      <c r="AH38" s="51"/>
      <c r="AI38" s="109"/>
      <c r="AJ38" s="109"/>
      <c r="AK38" s="109"/>
      <c r="AL38" s="109"/>
      <c r="AM38" s="109"/>
      <c r="AN38" s="109"/>
      <c r="AO38" s="109"/>
      <c r="AP38" s="109"/>
      <c r="AQ38" s="109"/>
      <c r="AR38" s="109"/>
      <c r="AS38" s="109"/>
      <c r="AT38" s="109"/>
      <c r="AU38" s="109"/>
      <c r="AV38" s="109"/>
      <c r="AW38" s="109"/>
      <c r="AX38" s="109"/>
      <c r="AY38" s="109"/>
      <c r="AZ38" s="109"/>
      <c r="BA38" s="109"/>
      <c r="BB38" s="109"/>
      <c r="BC38" s="109"/>
      <c r="BD38" s="109"/>
      <c r="BE38" s="109"/>
      <c r="BF38" s="109"/>
      <c r="BG38" s="109"/>
      <c r="BH38" s="109"/>
      <c r="BI38" s="109"/>
      <c r="BJ38" s="109"/>
      <c r="BK38" s="109"/>
      <c r="BL38" s="109"/>
      <c r="BM38" s="109"/>
      <c r="BN38" s="109"/>
      <c r="BO38" s="109"/>
      <c r="BP38" s="109"/>
      <c r="BQ38" s="109"/>
      <c r="BR38" s="109"/>
      <c r="BS38" s="109"/>
      <c r="BT38" s="51"/>
      <c r="BU38" s="51"/>
      <c r="BV38" s="51"/>
      <c r="BW38" s="51"/>
      <c r="BX38" s="51"/>
      <c r="BY38" s="51"/>
      <c r="BZ38" s="51"/>
      <c r="CA38" s="51"/>
      <c r="CB38" s="51"/>
      <c r="CC38" s="51"/>
      <c r="CD38" s="51"/>
      <c r="CE38" s="51"/>
      <c r="CF38" s="51"/>
      <c r="CG38" s="51"/>
      <c r="CH38" s="51"/>
      <c r="CI38" s="51"/>
      <c r="CJ38" s="51"/>
      <c r="CK38" s="51"/>
      <c r="CL38" s="51"/>
      <c r="CM38" s="51"/>
      <c r="CN38" s="51"/>
      <c r="CO38" s="51"/>
      <c r="CP38" s="51"/>
      <c r="CQ38" s="51"/>
      <c r="CR38" s="51"/>
      <c r="CS38" s="51"/>
      <c r="CT38" s="51"/>
      <c r="CU38" s="51"/>
      <c r="CV38" s="51"/>
      <c r="CW38" s="51"/>
      <c r="CX38" s="51"/>
      <c r="CY38" s="51"/>
      <c r="CZ38" s="51"/>
      <c r="DA38" s="51"/>
      <c r="DB38" s="51"/>
      <c r="DC38" s="51"/>
    </row>
    <row r="39" spans="1:107" ht="15.75" customHeight="1">
      <c r="A39" s="17"/>
      <c r="B39" s="248" t="s">
        <v>80</v>
      </c>
      <c r="C39" s="249"/>
      <c r="D39" s="250">
        <f>$A$1+Calendar!$AY$29+4</f>
        <v>46209</v>
      </c>
      <c r="E39" s="249"/>
      <c r="F39" s="249"/>
      <c r="G39" s="249"/>
      <c r="H39" s="251"/>
      <c r="I39" s="17"/>
      <c r="J39" s="253" t="s">
        <v>80</v>
      </c>
      <c r="K39" s="249"/>
      <c r="L39" s="254">
        <f>$A$1+Calendar!$AY$29+5</f>
        <v>46210</v>
      </c>
      <c r="M39" s="249"/>
      <c r="N39" s="249"/>
      <c r="O39" s="249"/>
      <c r="P39" s="255"/>
      <c r="Q39" s="17"/>
      <c r="R39" s="271" t="s">
        <v>80</v>
      </c>
      <c r="S39" s="249"/>
      <c r="T39" s="272">
        <f>$A$1+Calendar!$AY$29+6</f>
        <v>46211</v>
      </c>
      <c r="U39" s="249"/>
      <c r="V39" s="249"/>
      <c r="W39" s="249"/>
      <c r="X39" s="273"/>
      <c r="Y39" s="18"/>
      <c r="Z39" s="178"/>
      <c r="AA39" s="148"/>
      <c r="AB39" s="148"/>
      <c r="AC39" s="148"/>
      <c r="AD39" s="148"/>
      <c r="AE39" s="148"/>
      <c r="AF39" s="179"/>
      <c r="AG39" s="26"/>
      <c r="AH39" s="56"/>
      <c r="AI39" s="111"/>
      <c r="AJ39" s="111"/>
      <c r="AK39" s="111"/>
      <c r="AL39" s="111"/>
      <c r="AM39" s="111"/>
      <c r="AN39" s="111"/>
      <c r="AO39" s="111"/>
      <c r="AP39" s="111"/>
      <c r="AQ39" s="111"/>
      <c r="AR39" s="111"/>
      <c r="AS39" s="111"/>
      <c r="AT39" s="111"/>
      <c r="AU39" s="111"/>
      <c r="AV39" s="111"/>
      <c r="AW39" s="111"/>
      <c r="AX39" s="111"/>
      <c r="AY39" s="111"/>
      <c r="AZ39" s="111"/>
      <c r="BA39" s="111"/>
      <c r="BB39" s="111"/>
      <c r="BC39" s="111"/>
      <c r="BD39" s="111"/>
      <c r="BE39" s="111"/>
      <c r="BF39" s="111"/>
      <c r="BG39" s="111"/>
      <c r="BH39" s="111"/>
      <c r="BI39" s="111"/>
      <c r="BJ39" s="111"/>
      <c r="BK39" s="111"/>
      <c r="BL39" s="111"/>
      <c r="BM39" s="111"/>
      <c r="BN39" s="111"/>
      <c r="BO39" s="111"/>
      <c r="BP39" s="111"/>
      <c r="BQ39" s="111"/>
      <c r="BR39" s="111"/>
      <c r="BS39" s="111"/>
      <c r="BT39" s="56"/>
      <c r="BU39" s="56"/>
      <c r="BV39" s="56"/>
      <c r="BW39" s="56"/>
      <c r="BX39" s="56"/>
      <c r="BY39" s="56"/>
      <c r="BZ39" s="56"/>
      <c r="CA39" s="56"/>
      <c r="CB39" s="56"/>
      <c r="CC39" s="56"/>
      <c r="CD39" s="56"/>
      <c r="CE39" s="56"/>
      <c r="CF39" s="56"/>
      <c r="CG39" s="56"/>
      <c r="CH39" s="56"/>
      <c r="CI39" s="56"/>
      <c r="CJ39" s="56"/>
      <c r="CK39" s="56"/>
      <c r="CL39" s="56"/>
      <c r="CM39" s="56"/>
      <c r="CN39" s="56"/>
      <c r="CO39" s="56"/>
      <c r="CP39" s="56"/>
      <c r="CQ39" s="56"/>
      <c r="CR39" s="56"/>
      <c r="CS39" s="56"/>
      <c r="CT39" s="56"/>
      <c r="CU39" s="56"/>
      <c r="CV39" s="56"/>
      <c r="CW39" s="56"/>
      <c r="CX39" s="56"/>
      <c r="CY39" s="56"/>
      <c r="CZ39" s="56"/>
      <c r="DA39" s="56"/>
      <c r="DB39" s="56"/>
      <c r="DC39" s="56"/>
    </row>
    <row r="40" spans="1:107" ht="15.75" customHeight="1">
      <c r="A40" s="23"/>
      <c r="B40" s="252" t="s">
        <v>81</v>
      </c>
      <c r="C40" s="223"/>
      <c r="D40" s="222"/>
      <c r="E40" s="218"/>
      <c r="F40" s="218"/>
      <c r="G40" s="218"/>
      <c r="H40" s="224"/>
      <c r="I40" s="69"/>
      <c r="J40" s="241" t="s">
        <v>81</v>
      </c>
      <c r="K40" s="223"/>
      <c r="L40" s="222"/>
      <c r="M40" s="218"/>
      <c r="N40" s="218"/>
      <c r="O40" s="218"/>
      <c r="P40" s="216"/>
      <c r="Q40" s="69"/>
      <c r="R40" s="256" t="s">
        <v>81</v>
      </c>
      <c r="S40" s="223"/>
      <c r="T40" s="222"/>
      <c r="U40" s="218"/>
      <c r="V40" s="218"/>
      <c r="W40" s="218"/>
      <c r="X40" s="214"/>
      <c r="Y40" s="16"/>
      <c r="Z40" s="310"/>
      <c r="AA40" s="135"/>
      <c r="AB40" s="135"/>
      <c r="AC40" s="135"/>
      <c r="AD40" s="135"/>
      <c r="AE40" s="135"/>
      <c r="AF40" s="164"/>
      <c r="AG40" s="28"/>
      <c r="AH40" s="51"/>
      <c r="AI40" s="109"/>
      <c r="AJ40" s="109"/>
      <c r="AK40" s="109"/>
      <c r="AL40" s="109"/>
      <c r="AM40" s="109"/>
      <c r="AN40" s="109"/>
      <c r="AO40" s="109"/>
      <c r="AP40" s="109"/>
      <c r="AQ40" s="109"/>
      <c r="AR40" s="109"/>
      <c r="AS40" s="109"/>
      <c r="AT40" s="109"/>
      <c r="AU40" s="109"/>
      <c r="AV40" s="109"/>
      <c r="AW40" s="109"/>
      <c r="AX40" s="109"/>
      <c r="AY40" s="109"/>
      <c r="AZ40" s="109"/>
      <c r="BA40" s="109"/>
      <c r="BB40" s="109"/>
      <c r="BC40" s="109"/>
      <c r="BD40" s="109"/>
      <c r="BE40" s="109"/>
      <c r="BF40" s="109"/>
      <c r="BG40" s="109"/>
      <c r="BH40" s="109"/>
      <c r="BI40" s="109"/>
      <c r="BJ40" s="109"/>
      <c r="BK40" s="109"/>
      <c r="BL40" s="109"/>
      <c r="BM40" s="109"/>
      <c r="BN40" s="109"/>
      <c r="BO40" s="109"/>
      <c r="BP40" s="109"/>
      <c r="BQ40" s="109"/>
      <c r="BR40" s="109"/>
      <c r="BS40" s="109"/>
      <c r="BT40" s="51"/>
      <c r="BU40" s="51"/>
      <c r="BV40" s="51"/>
      <c r="BW40" s="51"/>
      <c r="BX40" s="51"/>
      <c r="BY40" s="51"/>
      <c r="BZ40" s="51"/>
      <c r="CA40" s="51"/>
      <c r="CB40" s="51"/>
      <c r="CC40" s="51"/>
      <c r="CD40" s="51"/>
      <c r="CE40" s="51"/>
      <c r="CF40" s="51"/>
      <c r="CG40" s="51"/>
      <c r="CH40" s="51"/>
      <c r="CI40" s="51"/>
      <c r="CJ40" s="51"/>
      <c r="CK40" s="51"/>
      <c r="CL40" s="51"/>
      <c r="CM40" s="51"/>
      <c r="CN40" s="51"/>
      <c r="CO40" s="51"/>
      <c r="CP40" s="51"/>
      <c r="CQ40" s="51"/>
      <c r="CR40" s="51"/>
      <c r="CS40" s="51"/>
      <c r="CT40" s="51"/>
      <c r="CU40" s="51"/>
      <c r="CV40" s="51"/>
      <c r="CW40" s="51"/>
      <c r="CX40" s="51"/>
      <c r="CY40" s="51"/>
      <c r="CZ40" s="51"/>
      <c r="DA40" s="51"/>
      <c r="DB40" s="51"/>
      <c r="DC40" s="51"/>
    </row>
    <row r="41" spans="1:107" ht="15.75" customHeight="1">
      <c r="A41" s="16"/>
      <c r="B41" s="257" t="s">
        <v>83</v>
      </c>
      <c r="C41" s="243"/>
      <c r="D41" s="222"/>
      <c r="E41" s="218"/>
      <c r="F41" s="218"/>
      <c r="G41" s="218"/>
      <c r="H41" s="224"/>
      <c r="I41" s="69"/>
      <c r="J41" s="242" t="s">
        <v>83</v>
      </c>
      <c r="K41" s="243"/>
      <c r="L41" s="222"/>
      <c r="M41" s="218"/>
      <c r="N41" s="218"/>
      <c r="O41" s="218"/>
      <c r="P41" s="216"/>
      <c r="Q41" s="69"/>
      <c r="R41" s="259" t="s">
        <v>83</v>
      </c>
      <c r="S41" s="243"/>
      <c r="T41" s="222"/>
      <c r="U41" s="218"/>
      <c r="V41" s="218"/>
      <c r="W41" s="218"/>
      <c r="X41" s="214"/>
      <c r="Y41" s="16"/>
      <c r="Z41" s="306"/>
      <c r="AA41" s="218"/>
      <c r="AB41" s="218"/>
      <c r="AC41" s="218"/>
      <c r="AD41" s="218"/>
      <c r="AE41" s="218"/>
      <c r="AF41" s="298"/>
      <c r="AG41" s="25"/>
      <c r="AH41" s="51"/>
      <c r="AI41" s="109"/>
      <c r="AJ41" s="109"/>
      <c r="AK41" s="109"/>
      <c r="AL41" s="109"/>
      <c r="AM41" s="109"/>
      <c r="AN41" s="109"/>
      <c r="AO41" s="109"/>
      <c r="AP41" s="109"/>
      <c r="AQ41" s="109"/>
      <c r="AR41" s="109"/>
      <c r="AS41" s="109"/>
      <c r="AT41" s="109"/>
      <c r="AU41" s="109"/>
      <c r="AV41" s="109"/>
      <c r="AW41" s="109"/>
      <c r="AX41" s="109"/>
      <c r="AY41" s="109"/>
      <c r="AZ41" s="109"/>
      <c r="BA41" s="109"/>
      <c r="BB41" s="109"/>
      <c r="BC41" s="109"/>
      <c r="BD41" s="109"/>
      <c r="BE41" s="109"/>
      <c r="BF41" s="109"/>
      <c r="BG41" s="109"/>
      <c r="BH41" s="109"/>
      <c r="BI41" s="109"/>
      <c r="BJ41" s="109"/>
      <c r="BK41" s="109"/>
      <c r="BL41" s="109"/>
      <c r="BM41" s="109"/>
      <c r="BN41" s="109"/>
      <c r="BO41" s="109"/>
      <c r="BP41" s="109"/>
      <c r="BQ41" s="109"/>
      <c r="BR41" s="109"/>
      <c r="BS41" s="109"/>
      <c r="BT41" s="51"/>
      <c r="BU41" s="51"/>
      <c r="BV41" s="51"/>
      <c r="BW41" s="51"/>
      <c r="BX41" s="51"/>
      <c r="BY41" s="51"/>
      <c r="BZ41" s="51"/>
      <c r="CA41" s="51"/>
      <c r="CB41" s="51"/>
      <c r="CC41" s="51"/>
      <c r="CD41" s="51"/>
      <c r="CE41" s="51"/>
      <c r="CF41" s="51"/>
      <c r="CG41" s="51"/>
      <c r="CH41" s="51"/>
      <c r="CI41" s="51"/>
      <c r="CJ41" s="51"/>
      <c r="CK41" s="51"/>
      <c r="CL41" s="51"/>
      <c r="CM41" s="51"/>
      <c r="CN41" s="51"/>
      <c r="CO41" s="51"/>
      <c r="CP41" s="51"/>
      <c r="CQ41" s="51"/>
      <c r="CR41" s="51"/>
      <c r="CS41" s="51"/>
      <c r="CT41" s="51"/>
      <c r="CU41" s="51"/>
      <c r="CV41" s="51"/>
      <c r="CW41" s="51"/>
      <c r="CX41" s="51"/>
      <c r="CY41" s="51"/>
      <c r="CZ41" s="51"/>
      <c r="DA41" s="51"/>
      <c r="DB41" s="51"/>
      <c r="DC41" s="51"/>
    </row>
    <row r="42" spans="1:107" ht="15.75" customHeight="1">
      <c r="A42" s="13"/>
      <c r="B42" s="153"/>
      <c r="C42" s="244"/>
      <c r="D42" s="222"/>
      <c r="E42" s="218"/>
      <c r="F42" s="218"/>
      <c r="G42" s="218"/>
      <c r="H42" s="224"/>
      <c r="I42" s="69"/>
      <c r="J42" s="183"/>
      <c r="K42" s="244"/>
      <c r="L42" s="222"/>
      <c r="M42" s="218"/>
      <c r="N42" s="218"/>
      <c r="O42" s="218"/>
      <c r="P42" s="216"/>
      <c r="Q42" s="69"/>
      <c r="R42" s="188"/>
      <c r="S42" s="244"/>
      <c r="T42" s="222"/>
      <c r="U42" s="218"/>
      <c r="V42" s="218"/>
      <c r="W42" s="218"/>
      <c r="X42" s="214"/>
      <c r="Y42" s="16"/>
      <c r="Z42" s="306"/>
      <c r="AA42" s="218"/>
      <c r="AB42" s="218"/>
      <c r="AC42" s="218"/>
      <c r="AD42" s="218"/>
      <c r="AE42" s="218"/>
      <c r="AF42" s="298"/>
      <c r="AG42" s="25"/>
      <c r="AH42" s="51"/>
      <c r="AI42" s="109"/>
      <c r="AJ42" s="109"/>
      <c r="AK42" s="109"/>
      <c r="AL42" s="109"/>
      <c r="AM42" s="109"/>
      <c r="AN42" s="109"/>
      <c r="AO42" s="109"/>
      <c r="AP42" s="109"/>
      <c r="AQ42" s="109"/>
      <c r="AR42" s="109"/>
      <c r="AS42" s="109"/>
      <c r="AT42" s="109"/>
      <c r="AU42" s="109"/>
      <c r="AV42" s="109"/>
      <c r="AW42" s="109"/>
      <c r="AX42" s="109"/>
      <c r="AY42" s="109"/>
      <c r="AZ42" s="109"/>
      <c r="BA42" s="109"/>
      <c r="BB42" s="109"/>
      <c r="BC42" s="109"/>
      <c r="BD42" s="109"/>
      <c r="BE42" s="109"/>
      <c r="BF42" s="109"/>
      <c r="BG42" s="109"/>
      <c r="BH42" s="109"/>
      <c r="BI42" s="109"/>
      <c r="BJ42" s="109"/>
      <c r="BK42" s="109"/>
      <c r="BL42" s="109"/>
      <c r="BM42" s="109"/>
      <c r="BN42" s="109"/>
      <c r="BO42" s="109"/>
      <c r="BP42" s="109"/>
      <c r="BQ42" s="109"/>
      <c r="BR42" s="109"/>
      <c r="BS42" s="109"/>
      <c r="BT42" s="51"/>
      <c r="BU42" s="51"/>
      <c r="BV42" s="51"/>
      <c r="BW42" s="51"/>
      <c r="BX42" s="51"/>
      <c r="BY42" s="51"/>
      <c r="BZ42" s="51"/>
      <c r="CA42" s="51"/>
      <c r="CB42" s="51"/>
      <c r="CC42" s="51"/>
      <c r="CD42" s="51"/>
      <c r="CE42" s="51"/>
      <c r="CF42" s="51"/>
      <c r="CG42" s="51"/>
      <c r="CH42" s="51"/>
      <c r="CI42" s="51"/>
      <c r="CJ42" s="51"/>
      <c r="CK42" s="51"/>
      <c r="CL42" s="51"/>
      <c r="CM42" s="51"/>
      <c r="CN42" s="51"/>
      <c r="CO42" s="51"/>
      <c r="CP42" s="51"/>
      <c r="CQ42" s="51"/>
      <c r="CR42" s="51"/>
      <c r="CS42" s="51"/>
      <c r="CT42" s="51"/>
      <c r="CU42" s="51"/>
      <c r="CV42" s="51"/>
      <c r="CW42" s="51"/>
      <c r="CX42" s="51"/>
      <c r="CY42" s="51"/>
      <c r="CZ42" s="51"/>
      <c r="DA42" s="51"/>
      <c r="DB42" s="51"/>
      <c r="DC42" s="51"/>
    </row>
    <row r="43" spans="1:107" ht="15.75" customHeight="1">
      <c r="A43" s="13"/>
      <c r="B43" s="258"/>
      <c r="C43" s="246"/>
      <c r="D43" s="222"/>
      <c r="E43" s="218"/>
      <c r="F43" s="218"/>
      <c r="G43" s="218"/>
      <c r="H43" s="224"/>
      <c r="I43" s="69"/>
      <c r="J43" s="245"/>
      <c r="K43" s="246"/>
      <c r="L43" s="222"/>
      <c r="M43" s="218"/>
      <c r="N43" s="218"/>
      <c r="O43" s="218"/>
      <c r="P43" s="216"/>
      <c r="Q43" s="69"/>
      <c r="R43" s="260"/>
      <c r="S43" s="246"/>
      <c r="T43" s="222"/>
      <c r="U43" s="218"/>
      <c r="V43" s="218"/>
      <c r="W43" s="218"/>
      <c r="X43" s="214"/>
      <c r="Y43" s="16"/>
      <c r="Z43" s="306"/>
      <c r="AA43" s="218"/>
      <c r="AB43" s="218"/>
      <c r="AC43" s="218"/>
      <c r="AD43" s="218"/>
      <c r="AE43" s="218"/>
      <c r="AF43" s="298"/>
      <c r="AG43" s="25"/>
      <c r="AH43" s="51"/>
      <c r="AI43" s="109"/>
      <c r="AJ43" s="109"/>
      <c r="AK43" s="109"/>
      <c r="AL43" s="109"/>
      <c r="AM43" s="109"/>
      <c r="AN43" s="109"/>
      <c r="AO43" s="109"/>
      <c r="AP43" s="109"/>
      <c r="AQ43" s="109"/>
      <c r="AR43" s="109"/>
      <c r="AS43" s="109"/>
      <c r="AT43" s="109"/>
      <c r="AU43" s="109"/>
      <c r="AV43" s="109"/>
      <c r="AW43" s="109"/>
      <c r="AX43" s="109"/>
      <c r="AY43" s="109"/>
      <c r="AZ43" s="109"/>
      <c r="BA43" s="109"/>
      <c r="BB43" s="109"/>
      <c r="BC43" s="109"/>
      <c r="BD43" s="109"/>
      <c r="BE43" s="109"/>
      <c r="BF43" s="109"/>
      <c r="BG43" s="109"/>
      <c r="BH43" s="109"/>
      <c r="BI43" s="109"/>
      <c r="BJ43" s="109"/>
      <c r="BK43" s="109"/>
      <c r="BL43" s="109"/>
      <c r="BM43" s="109"/>
      <c r="BN43" s="109"/>
      <c r="BO43" s="109"/>
      <c r="BP43" s="109"/>
      <c r="BQ43" s="109"/>
      <c r="BR43" s="109"/>
      <c r="BS43" s="109"/>
      <c r="BT43" s="51"/>
      <c r="BU43" s="51"/>
      <c r="BV43" s="51"/>
      <c r="BW43" s="51"/>
      <c r="BX43" s="51"/>
      <c r="BY43" s="51"/>
      <c r="BZ43" s="51"/>
      <c r="CA43" s="51"/>
      <c r="CB43" s="51"/>
      <c r="CC43" s="51"/>
      <c r="CD43" s="51"/>
      <c r="CE43" s="51"/>
      <c r="CF43" s="51"/>
      <c r="CG43" s="51"/>
      <c r="CH43" s="51"/>
      <c r="CI43" s="51"/>
      <c r="CJ43" s="51"/>
      <c r="CK43" s="51"/>
      <c r="CL43" s="51"/>
      <c r="CM43" s="51"/>
      <c r="CN43" s="51"/>
      <c r="CO43" s="51"/>
      <c r="CP43" s="51"/>
      <c r="CQ43" s="51"/>
      <c r="CR43" s="51"/>
      <c r="CS43" s="51"/>
      <c r="CT43" s="51"/>
      <c r="CU43" s="51"/>
      <c r="CV43" s="51"/>
      <c r="CW43" s="51"/>
      <c r="CX43" s="51"/>
      <c r="CY43" s="51"/>
      <c r="CZ43" s="51"/>
      <c r="DA43" s="51"/>
      <c r="DB43" s="51"/>
      <c r="DC43" s="51"/>
    </row>
    <row r="44" spans="1:107" ht="15.75" customHeight="1">
      <c r="A44" s="13"/>
      <c r="B44" s="240" t="s">
        <v>84</v>
      </c>
      <c r="C44" s="218"/>
      <c r="D44" s="71" t="s">
        <v>85</v>
      </c>
      <c r="E44" s="71" t="s">
        <v>86</v>
      </c>
      <c r="F44" s="71" t="s">
        <v>87</v>
      </c>
      <c r="G44" s="71" t="s">
        <v>88</v>
      </c>
      <c r="H44" s="72" t="s">
        <v>89</v>
      </c>
      <c r="I44" s="69"/>
      <c r="J44" s="217" t="s">
        <v>84</v>
      </c>
      <c r="K44" s="218"/>
      <c r="L44" s="73" t="s">
        <v>85</v>
      </c>
      <c r="M44" s="73" t="s">
        <v>86</v>
      </c>
      <c r="N44" s="73" t="s">
        <v>87</v>
      </c>
      <c r="O44" s="73" t="s">
        <v>88</v>
      </c>
      <c r="P44" s="74" t="s">
        <v>89</v>
      </c>
      <c r="Q44" s="69"/>
      <c r="R44" s="239" t="s">
        <v>84</v>
      </c>
      <c r="S44" s="218"/>
      <c r="T44" s="75" t="s">
        <v>85</v>
      </c>
      <c r="U44" s="75" t="s">
        <v>86</v>
      </c>
      <c r="V44" s="75" t="s">
        <v>87</v>
      </c>
      <c r="W44" s="75" t="s">
        <v>88</v>
      </c>
      <c r="X44" s="76" t="s">
        <v>89</v>
      </c>
      <c r="Y44" s="16"/>
      <c r="Z44" s="302"/>
      <c r="AA44" s="303"/>
      <c r="AB44" s="303"/>
      <c r="AC44" s="303"/>
      <c r="AD44" s="303"/>
      <c r="AE44" s="303"/>
      <c r="AF44" s="304"/>
      <c r="AG44" s="25"/>
      <c r="AH44" s="51"/>
      <c r="AI44" s="109"/>
      <c r="AJ44" s="109"/>
      <c r="AK44" s="109"/>
      <c r="AL44" s="109"/>
      <c r="AM44" s="109"/>
      <c r="AN44" s="109"/>
      <c r="AO44" s="109"/>
      <c r="AP44" s="109"/>
      <c r="AQ44" s="109"/>
      <c r="AR44" s="109"/>
      <c r="AS44" s="109"/>
      <c r="AT44" s="109"/>
      <c r="AU44" s="109"/>
      <c r="AV44" s="109"/>
      <c r="AW44" s="109"/>
      <c r="AX44" s="109"/>
      <c r="AY44" s="109"/>
      <c r="AZ44" s="109"/>
      <c r="BA44" s="109"/>
      <c r="BB44" s="109"/>
      <c r="BC44" s="109"/>
      <c r="BD44" s="109"/>
      <c r="BE44" s="109"/>
      <c r="BF44" s="109"/>
      <c r="BG44" s="109"/>
      <c r="BH44" s="109"/>
      <c r="BI44" s="109"/>
      <c r="BJ44" s="109"/>
      <c r="BK44" s="109"/>
      <c r="BL44" s="109"/>
      <c r="BM44" s="109"/>
      <c r="BN44" s="109"/>
      <c r="BO44" s="109"/>
      <c r="BP44" s="109"/>
      <c r="BQ44" s="109"/>
      <c r="BR44" s="109"/>
      <c r="BS44" s="109"/>
      <c r="BT44" s="51"/>
      <c r="BU44" s="51"/>
      <c r="BV44" s="51"/>
      <c r="BW44" s="51"/>
      <c r="BX44" s="51"/>
      <c r="BY44" s="51"/>
      <c r="BZ44" s="51"/>
      <c r="CA44" s="51"/>
      <c r="CB44" s="51"/>
      <c r="CC44" s="51"/>
      <c r="CD44" s="51"/>
      <c r="CE44" s="51"/>
      <c r="CF44" s="51"/>
      <c r="CG44" s="51"/>
      <c r="CH44" s="51"/>
      <c r="CI44" s="51"/>
      <c r="CJ44" s="51"/>
      <c r="CK44" s="51"/>
      <c r="CL44" s="51"/>
      <c r="CM44" s="51"/>
      <c r="CN44" s="51"/>
      <c r="CO44" s="51"/>
      <c r="CP44" s="51"/>
      <c r="CQ44" s="51"/>
      <c r="CR44" s="51"/>
      <c r="CS44" s="51"/>
      <c r="CT44" s="51"/>
      <c r="CU44" s="51"/>
      <c r="CV44" s="51"/>
      <c r="CW44" s="51"/>
      <c r="CX44" s="51"/>
      <c r="CY44" s="51"/>
      <c r="CZ44" s="51"/>
      <c r="DA44" s="51"/>
      <c r="DB44" s="51"/>
      <c r="DC44" s="51"/>
    </row>
    <row r="45" spans="1:107" ht="15.75" customHeight="1">
      <c r="A45" s="13"/>
      <c r="B45" s="79"/>
      <c r="C45" s="80"/>
      <c r="D45" s="81"/>
      <c r="E45" s="81"/>
      <c r="F45" s="81"/>
      <c r="G45" s="81"/>
      <c r="H45" s="82"/>
      <c r="I45" s="69"/>
      <c r="J45" s="83"/>
      <c r="K45" s="80"/>
      <c r="L45" s="81"/>
      <c r="M45" s="81"/>
      <c r="N45" s="81"/>
      <c r="O45" s="81"/>
      <c r="P45" s="84"/>
      <c r="Q45" s="69"/>
      <c r="R45" s="85"/>
      <c r="S45" s="80"/>
      <c r="T45" s="81"/>
      <c r="U45" s="81"/>
      <c r="V45" s="81"/>
      <c r="W45" s="81"/>
      <c r="X45" s="86"/>
      <c r="Y45" s="16"/>
      <c r="Z45" s="107"/>
      <c r="AA45" s="107"/>
      <c r="AB45" s="107"/>
      <c r="AC45" s="107"/>
      <c r="AD45" s="107"/>
      <c r="AE45" s="107"/>
      <c r="AF45" s="107"/>
      <c r="AG45" s="25"/>
      <c r="AH45" s="51"/>
      <c r="AI45" s="109"/>
      <c r="AJ45" s="109"/>
      <c r="AK45" s="109"/>
      <c r="AL45" s="109"/>
      <c r="AM45" s="109"/>
      <c r="AN45" s="109"/>
      <c r="AO45" s="109"/>
      <c r="AP45" s="109"/>
      <c r="AQ45" s="109"/>
      <c r="AR45" s="109"/>
      <c r="AS45" s="109"/>
      <c r="AT45" s="109"/>
      <c r="AU45" s="109"/>
      <c r="AV45" s="109"/>
      <c r="AW45" s="109"/>
      <c r="AX45" s="109"/>
      <c r="AY45" s="109"/>
      <c r="AZ45" s="109"/>
      <c r="BA45" s="109"/>
      <c r="BB45" s="109"/>
      <c r="BC45" s="109"/>
      <c r="BD45" s="109"/>
      <c r="BE45" s="109"/>
      <c r="BF45" s="109"/>
      <c r="BG45" s="109"/>
      <c r="BH45" s="109"/>
      <c r="BI45" s="109"/>
      <c r="BJ45" s="109"/>
      <c r="BK45" s="109"/>
      <c r="BL45" s="109"/>
      <c r="BM45" s="109"/>
      <c r="BN45" s="109"/>
      <c r="BO45" s="109"/>
      <c r="BP45" s="109"/>
      <c r="BQ45" s="109"/>
      <c r="BR45" s="109"/>
      <c r="BS45" s="109"/>
      <c r="BT45" s="51"/>
      <c r="BU45" s="51"/>
      <c r="BV45" s="51"/>
      <c r="BW45" s="51"/>
      <c r="BX45" s="51"/>
      <c r="BY45" s="51"/>
      <c r="BZ45" s="51"/>
      <c r="CA45" s="51"/>
      <c r="CB45" s="51"/>
      <c r="CC45" s="51"/>
      <c r="CD45" s="51"/>
      <c r="CE45" s="51"/>
      <c r="CF45" s="51"/>
      <c r="CG45" s="51"/>
      <c r="CH45" s="51"/>
      <c r="CI45" s="51"/>
      <c r="CJ45" s="51"/>
      <c r="CK45" s="51"/>
      <c r="CL45" s="51"/>
      <c r="CM45" s="51"/>
      <c r="CN45" s="51"/>
      <c r="CO45" s="51"/>
      <c r="CP45" s="51"/>
      <c r="CQ45" s="51"/>
      <c r="CR45" s="51"/>
      <c r="CS45" s="51"/>
      <c r="CT45" s="51"/>
      <c r="CU45" s="51"/>
      <c r="CV45" s="51"/>
      <c r="CW45" s="51"/>
      <c r="CX45" s="51"/>
      <c r="CY45" s="51"/>
      <c r="CZ45" s="51"/>
      <c r="DA45" s="51"/>
      <c r="DB45" s="51"/>
      <c r="DC45" s="51"/>
    </row>
    <row r="46" spans="1:107" ht="15.75" customHeight="1">
      <c r="A46" s="13"/>
      <c r="B46" s="89"/>
      <c r="C46" s="80"/>
      <c r="D46" s="81"/>
      <c r="E46" s="81"/>
      <c r="F46" s="81"/>
      <c r="G46" s="81"/>
      <c r="H46" s="82"/>
      <c r="I46" s="69"/>
      <c r="J46" s="90"/>
      <c r="K46" s="80"/>
      <c r="L46" s="81"/>
      <c r="M46" s="81"/>
      <c r="N46" s="81"/>
      <c r="O46" s="81"/>
      <c r="P46" s="84"/>
      <c r="Q46" s="69"/>
      <c r="R46" s="91"/>
      <c r="S46" s="80"/>
      <c r="T46" s="81"/>
      <c r="U46" s="81"/>
      <c r="V46" s="81"/>
      <c r="W46" s="81"/>
      <c r="X46" s="86"/>
      <c r="Y46" s="16"/>
      <c r="Z46" s="305" t="s">
        <v>94</v>
      </c>
      <c r="AA46" s="145"/>
      <c r="AB46" s="145"/>
      <c r="AC46" s="145"/>
      <c r="AD46" s="145"/>
      <c r="AE46" s="145"/>
      <c r="AF46" s="146"/>
      <c r="AG46" s="25"/>
      <c r="AH46" s="51"/>
      <c r="AI46" s="109"/>
      <c r="AJ46" s="109"/>
      <c r="AK46" s="109"/>
      <c r="AL46" s="109"/>
      <c r="AM46" s="109"/>
      <c r="AN46" s="109"/>
      <c r="AO46" s="109"/>
      <c r="AP46" s="109"/>
      <c r="AQ46" s="109"/>
      <c r="AR46" s="109"/>
      <c r="AS46" s="109"/>
      <c r="AT46" s="109"/>
      <c r="AU46" s="109"/>
      <c r="AV46" s="109"/>
      <c r="AW46" s="109"/>
      <c r="AX46" s="109"/>
      <c r="AY46" s="109"/>
      <c r="AZ46" s="109"/>
      <c r="BA46" s="109"/>
      <c r="BB46" s="109"/>
      <c r="BC46" s="109"/>
      <c r="BD46" s="109"/>
      <c r="BE46" s="109"/>
      <c r="BF46" s="109"/>
      <c r="BG46" s="109"/>
      <c r="BH46" s="109"/>
      <c r="BI46" s="109"/>
      <c r="BJ46" s="109"/>
      <c r="BK46" s="109"/>
      <c r="BL46" s="109"/>
      <c r="BM46" s="109"/>
      <c r="BN46" s="109"/>
      <c r="BO46" s="109"/>
      <c r="BP46" s="109"/>
      <c r="BQ46" s="109"/>
      <c r="BR46" s="109"/>
      <c r="BS46" s="109"/>
      <c r="BT46" s="51"/>
      <c r="BU46" s="51"/>
      <c r="BV46" s="51"/>
      <c r="BW46" s="51"/>
      <c r="BX46" s="51"/>
      <c r="BY46" s="51"/>
      <c r="BZ46" s="51"/>
      <c r="CA46" s="51"/>
      <c r="CB46" s="51"/>
      <c r="CC46" s="51"/>
      <c r="CD46" s="51"/>
      <c r="CE46" s="51"/>
      <c r="CF46" s="51"/>
      <c r="CG46" s="51"/>
      <c r="CH46" s="51"/>
      <c r="CI46" s="51"/>
      <c r="CJ46" s="51"/>
      <c r="CK46" s="51"/>
      <c r="CL46" s="51"/>
      <c r="CM46" s="51"/>
      <c r="CN46" s="51"/>
      <c r="CO46" s="51"/>
      <c r="CP46" s="51"/>
      <c r="CQ46" s="51"/>
      <c r="CR46" s="51"/>
      <c r="CS46" s="51"/>
      <c r="CT46" s="51"/>
      <c r="CU46" s="51"/>
      <c r="CV46" s="51"/>
      <c r="CW46" s="51"/>
      <c r="CX46" s="51"/>
      <c r="CY46" s="51"/>
      <c r="CZ46" s="51"/>
      <c r="DA46" s="51"/>
      <c r="DB46" s="51"/>
      <c r="DC46" s="51"/>
    </row>
    <row r="47" spans="1:107" ht="15.75" customHeight="1">
      <c r="A47" s="13"/>
      <c r="B47" s="89"/>
      <c r="C47" s="80"/>
      <c r="D47" s="81"/>
      <c r="E47" s="81"/>
      <c r="F47" s="81"/>
      <c r="G47" s="81"/>
      <c r="H47" s="82"/>
      <c r="I47" s="69"/>
      <c r="J47" s="90"/>
      <c r="K47" s="80"/>
      <c r="L47" s="81"/>
      <c r="M47" s="81"/>
      <c r="N47" s="81"/>
      <c r="O47" s="81"/>
      <c r="P47" s="84"/>
      <c r="Q47" s="69"/>
      <c r="R47" s="91"/>
      <c r="S47" s="80"/>
      <c r="T47" s="81"/>
      <c r="U47" s="81"/>
      <c r="V47" s="81"/>
      <c r="W47" s="81"/>
      <c r="X47" s="86"/>
      <c r="Y47" s="16"/>
      <c r="Z47" s="147"/>
      <c r="AA47" s="148"/>
      <c r="AB47" s="148"/>
      <c r="AC47" s="148"/>
      <c r="AD47" s="148"/>
      <c r="AE47" s="148"/>
      <c r="AF47" s="149"/>
      <c r="AG47" s="25"/>
      <c r="AH47" s="51"/>
      <c r="AI47" s="109"/>
      <c r="AJ47" s="109"/>
      <c r="AK47" s="109"/>
      <c r="AL47" s="109"/>
      <c r="AM47" s="109"/>
      <c r="AN47" s="109"/>
      <c r="AO47" s="109"/>
      <c r="AP47" s="109"/>
      <c r="AQ47" s="109"/>
      <c r="AR47" s="109"/>
      <c r="AS47" s="109"/>
      <c r="AT47" s="109"/>
      <c r="AU47" s="109"/>
      <c r="AV47" s="109"/>
      <c r="AW47" s="109"/>
      <c r="AX47" s="109"/>
      <c r="AY47" s="109"/>
      <c r="AZ47" s="109"/>
      <c r="BA47" s="109"/>
      <c r="BB47" s="109"/>
      <c r="BC47" s="109"/>
      <c r="BD47" s="109"/>
      <c r="BE47" s="109"/>
      <c r="BF47" s="109"/>
      <c r="BG47" s="109"/>
      <c r="BH47" s="109"/>
      <c r="BI47" s="109"/>
      <c r="BJ47" s="109"/>
      <c r="BK47" s="109"/>
      <c r="BL47" s="109"/>
      <c r="BM47" s="109"/>
      <c r="BN47" s="109"/>
      <c r="BO47" s="109"/>
      <c r="BP47" s="109"/>
      <c r="BQ47" s="109"/>
      <c r="BR47" s="109"/>
      <c r="BS47" s="109"/>
      <c r="BT47" s="51"/>
      <c r="BU47" s="51"/>
      <c r="BV47" s="51"/>
      <c r="BW47" s="51"/>
      <c r="BX47" s="51"/>
      <c r="BY47" s="51"/>
      <c r="BZ47" s="51"/>
      <c r="CA47" s="51"/>
      <c r="CB47" s="51"/>
      <c r="CC47" s="51"/>
      <c r="CD47" s="51"/>
      <c r="CE47" s="51"/>
      <c r="CF47" s="51"/>
      <c r="CG47" s="51"/>
      <c r="CH47" s="51"/>
      <c r="CI47" s="51"/>
      <c r="CJ47" s="51"/>
      <c r="CK47" s="51"/>
      <c r="CL47" s="51"/>
      <c r="CM47" s="51"/>
      <c r="CN47" s="51"/>
      <c r="CO47" s="51"/>
      <c r="CP47" s="51"/>
      <c r="CQ47" s="51"/>
      <c r="CR47" s="51"/>
      <c r="CS47" s="51"/>
      <c r="CT47" s="51"/>
      <c r="CU47" s="51"/>
      <c r="CV47" s="51"/>
      <c r="CW47" s="51"/>
      <c r="CX47" s="51"/>
      <c r="CY47" s="51"/>
      <c r="CZ47" s="51"/>
      <c r="DA47" s="51"/>
      <c r="DB47" s="51"/>
      <c r="DC47" s="51"/>
    </row>
    <row r="48" spans="1:107">
      <c r="A48" s="13"/>
      <c r="B48" s="89"/>
      <c r="C48" s="80"/>
      <c r="D48" s="81"/>
      <c r="E48" s="81"/>
      <c r="F48" s="81"/>
      <c r="G48" s="81"/>
      <c r="H48" s="82"/>
      <c r="I48" s="69"/>
      <c r="J48" s="90"/>
      <c r="K48" s="80"/>
      <c r="L48" s="81"/>
      <c r="M48" s="81"/>
      <c r="N48" s="81"/>
      <c r="O48" s="81"/>
      <c r="P48" s="84"/>
      <c r="Q48" s="69"/>
      <c r="R48" s="91"/>
      <c r="S48" s="80"/>
      <c r="T48" s="81"/>
      <c r="U48" s="81"/>
      <c r="V48" s="81"/>
      <c r="W48" s="81"/>
      <c r="X48" s="86"/>
      <c r="Y48" s="16"/>
      <c r="Z48" s="147"/>
      <c r="AA48" s="148"/>
      <c r="AB48" s="148"/>
      <c r="AC48" s="148"/>
      <c r="AD48" s="148"/>
      <c r="AE48" s="148"/>
      <c r="AF48" s="149"/>
      <c r="AG48" s="25"/>
      <c r="AH48" s="51"/>
      <c r="AI48" s="109"/>
      <c r="AJ48" s="109"/>
      <c r="AK48" s="109"/>
      <c r="AL48" s="109"/>
      <c r="AM48" s="109"/>
      <c r="AN48" s="109"/>
      <c r="AO48" s="109"/>
      <c r="AP48" s="109"/>
      <c r="AQ48" s="109"/>
      <c r="AR48" s="109"/>
      <c r="AS48" s="109"/>
      <c r="AT48" s="109"/>
      <c r="AU48" s="109"/>
      <c r="AV48" s="109"/>
      <c r="AW48" s="109"/>
      <c r="AX48" s="109"/>
      <c r="AY48" s="109"/>
      <c r="AZ48" s="109"/>
      <c r="BA48" s="109"/>
      <c r="BB48" s="109"/>
      <c r="BC48" s="109"/>
      <c r="BD48" s="109"/>
      <c r="BE48" s="109"/>
      <c r="BF48" s="109"/>
      <c r="BG48" s="109"/>
      <c r="BH48" s="109"/>
      <c r="BI48" s="109"/>
      <c r="BJ48" s="109"/>
      <c r="BK48" s="109"/>
      <c r="BL48" s="109"/>
      <c r="BM48" s="109"/>
      <c r="BN48" s="109"/>
      <c r="BO48" s="109"/>
      <c r="BP48" s="109"/>
      <c r="BQ48" s="109"/>
      <c r="BR48" s="109"/>
      <c r="BS48" s="109"/>
      <c r="BT48" s="51"/>
      <c r="BU48" s="51"/>
      <c r="BV48" s="51"/>
      <c r="BW48" s="51"/>
      <c r="BX48" s="51"/>
      <c r="BY48" s="51"/>
      <c r="BZ48" s="51"/>
      <c r="CA48" s="51"/>
      <c r="CB48" s="51"/>
      <c r="CC48" s="51"/>
      <c r="CD48" s="51"/>
      <c r="CE48" s="51"/>
      <c r="CF48" s="51"/>
      <c r="CG48" s="51"/>
      <c r="CH48" s="51"/>
      <c r="CI48" s="51"/>
      <c r="CJ48" s="51"/>
      <c r="CK48" s="51"/>
      <c r="CL48" s="51"/>
      <c r="CM48" s="51"/>
      <c r="CN48" s="51"/>
      <c r="CO48" s="51"/>
      <c r="CP48" s="51"/>
      <c r="CQ48" s="51"/>
      <c r="CR48" s="51"/>
      <c r="CS48" s="51"/>
      <c r="CT48" s="51"/>
      <c r="CU48" s="51"/>
      <c r="CV48" s="51"/>
      <c r="CW48" s="51"/>
      <c r="CX48" s="51"/>
      <c r="CY48" s="51"/>
      <c r="CZ48" s="51"/>
      <c r="DA48" s="51"/>
      <c r="DB48" s="51"/>
      <c r="DC48" s="51"/>
    </row>
    <row r="49" spans="1:107">
      <c r="A49" s="13"/>
      <c r="B49" s="89"/>
      <c r="C49" s="80"/>
      <c r="D49" s="81"/>
      <c r="E49" s="81"/>
      <c r="F49" s="81"/>
      <c r="G49" s="81"/>
      <c r="H49" s="82"/>
      <c r="I49" s="69"/>
      <c r="J49" s="90"/>
      <c r="K49" s="80"/>
      <c r="L49" s="81"/>
      <c r="M49" s="81"/>
      <c r="N49" s="81"/>
      <c r="O49" s="81"/>
      <c r="P49" s="84"/>
      <c r="Q49" s="69"/>
      <c r="R49" s="91"/>
      <c r="S49" s="80"/>
      <c r="T49" s="81"/>
      <c r="U49" s="81"/>
      <c r="V49" s="81"/>
      <c r="W49" s="81"/>
      <c r="X49" s="86"/>
      <c r="Y49" s="16"/>
      <c r="Z49" s="229"/>
      <c r="AA49" s="218"/>
      <c r="AB49" s="218"/>
      <c r="AC49" s="218"/>
      <c r="AD49" s="218"/>
      <c r="AE49" s="218"/>
      <c r="AF49" s="230"/>
      <c r="AG49" s="25"/>
      <c r="AH49" s="51"/>
      <c r="AI49" s="109"/>
      <c r="AJ49" s="109"/>
      <c r="AK49" s="109"/>
      <c r="AL49" s="109"/>
      <c r="AM49" s="109"/>
      <c r="AN49" s="109"/>
      <c r="AO49" s="109"/>
      <c r="AP49" s="109"/>
      <c r="AQ49" s="109"/>
      <c r="AR49" s="109"/>
      <c r="AS49" s="109"/>
      <c r="AT49" s="109"/>
      <c r="AU49" s="109"/>
      <c r="AV49" s="109"/>
      <c r="AW49" s="109"/>
      <c r="AX49" s="109"/>
      <c r="AY49" s="109"/>
      <c r="AZ49" s="109"/>
      <c r="BA49" s="109"/>
      <c r="BB49" s="109"/>
      <c r="BC49" s="109"/>
      <c r="BD49" s="109"/>
      <c r="BE49" s="109"/>
      <c r="BF49" s="109"/>
      <c r="BG49" s="109"/>
      <c r="BH49" s="109"/>
      <c r="BI49" s="109"/>
      <c r="BJ49" s="109"/>
      <c r="BK49" s="109"/>
      <c r="BL49" s="109"/>
      <c r="BM49" s="109"/>
      <c r="BN49" s="109"/>
      <c r="BO49" s="109"/>
      <c r="BP49" s="109"/>
      <c r="BQ49" s="109"/>
      <c r="BR49" s="109"/>
      <c r="BS49" s="109"/>
      <c r="BT49" s="51"/>
      <c r="BU49" s="51"/>
      <c r="BV49" s="51"/>
      <c r="BW49" s="51"/>
      <c r="BX49" s="51"/>
      <c r="BY49" s="51"/>
      <c r="BZ49" s="51"/>
      <c r="CA49" s="51"/>
      <c r="CB49" s="51"/>
      <c r="CC49" s="51"/>
      <c r="CD49" s="51"/>
      <c r="CE49" s="51"/>
      <c r="CF49" s="51"/>
      <c r="CG49" s="51"/>
      <c r="CH49" s="51"/>
      <c r="CI49" s="51"/>
      <c r="CJ49" s="51"/>
      <c r="CK49" s="51"/>
      <c r="CL49" s="51"/>
      <c r="CM49" s="51"/>
      <c r="CN49" s="51"/>
      <c r="CO49" s="51"/>
      <c r="CP49" s="51"/>
      <c r="CQ49" s="51"/>
      <c r="CR49" s="51"/>
      <c r="CS49" s="51"/>
      <c r="CT49" s="51"/>
      <c r="CU49" s="51"/>
      <c r="CV49" s="51"/>
      <c r="CW49" s="51"/>
      <c r="CX49" s="51"/>
      <c r="CY49" s="51"/>
      <c r="CZ49" s="51"/>
      <c r="DA49" s="51"/>
      <c r="DB49" s="51"/>
      <c r="DC49" s="51"/>
    </row>
    <row r="50" spans="1:107">
      <c r="A50" s="13"/>
      <c r="B50" s="89"/>
      <c r="C50" s="80"/>
      <c r="D50" s="81"/>
      <c r="E50" s="81"/>
      <c r="F50" s="81"/>
      <c r="G50" s="81"/>
      <c r="H50" s="82"/>
      <c r="I50" s="69"/>
      <c r="J50" s="90"/>
      <c r="K50" s="80"/>
      <c r="L50" s="81"/>
      <c r="M50" s="81"/>
      <c r="N50" s="81"/>
      <c r="O50" s="81"/>
      <c r="P50" s="84"/>
      <c r="Q50" s="69"/>
      <c r="R50" s="91"/>
      <c r="S50" s="80"/>
      <c r="T50" s="81"/>
      <c r="U50" s="81"/>
      <c r="V50" s="81"/>
      <c r="W50" s="81"/>
      <c r="X50" s="86"/>
      <c r="Y50" s="16"/>
      <c r="Z50" s="229"/>
      <c r="AA50" s="218"/>
      <c r="AB50" s="218"/>
      <c r="AC50" s="218"/>
      <c r="AD50" s="218"/>
      <c r="AE50" s="218"/>
      <c r="AF50" s="230"/>
      <c r="AG50" s="25"/>
      <c r="AH50" s="51"/>
      <c r="AI50" s="109"/>
      <c r="AJ50" s="109"/>
      <c r="AK50" s="109"/>
      <c r="AL50" s="109"/>
      <c r="AM50" s="109"/>
      <c r="AN50" s="109"/>
      <c r="AO50" s="109"/>
      <c r="AP50" s="109"/>
      <c r="AQ50" s="109"/>
      <c r="AR50" s="109"/>
      <c r="AS50" s="109"/>
      <c r="AT50" s="109"/>
      <c r="AU50" s="109"/>
      <c r="AV50" s="109"/>
      <c r="AW50" s="109"/>
      <c r="AX50" s="109"/>
      <c r="AY50" s="109"/>
      <c r="AZ50" s="109"/>
      <c r="BA50" s="109"/>
      <c r="BB50" s="109"/>
      <c r="BC50" s="109"/>
      <c r="BD50" s="109"/>
      <c r="BE50" s="109"/>
      <c r="BF50" s="109"/>
      <c r="BG50" s="109"/>
      <c r="BH50" s="109"/>
      <c r="BI50" s="109"/>
      <c r="BJ50" s="109"/>
      <c r="BK50" s="109"/>
      <c r="BL50" s="109"/>
      <c r="BM50" s="109"/>
      <c r="BN50" s="109"/>
      <c r="BO50" s="109"/>
      <c r="BP50" s="109"/>
      <c r="BQ50" s="109"/>
      <c r="BR50" s="109"/>
      <c r="BS50" s="109"/>
      <c r="BT50" s="51"/>
      <c r="BU50" s="51"/>
      <c r="BV50" s="51"/>
      <c r="BW50" s="51"/>
      <c r="BX50" s="51"/>
      <c r="BY50" s="51"/>
      <c r="BZ50" s="51"/>
      <c r="CA50" s="51"/>
      <c r="CB50" s="51"/>
      <c r="CC50" s="51"/>
      <c r="CD50" s="51"/>
      <c r="CE50" s="51"/>
      <c r="CF50" s="51"/>
      <c r="CG50" s="51"/>
      <c r="CH50" s="51"/>
      <c r="CI50" s="51"/>
      <c r="CJ50" s="51"/>
      <c r="CK50" s="51"/>
      <c r="CL50" s="51"/>
      <c r="CM50" s="51"/>
      <c r="CN50" s="51"/>
      <c r="CO50" s="51"/>
      <c r="CP50" s="51"/>
      <c r="CQ50" s="51"/>
      <c r="CR50" s="51"/>
      <c r="CS50" s="51"/>
      <c r="CT50" s="51"/>
      <c r="CU50" s="51"/>
      <c r="CV50" s="51"/>
      <c r="CW50" s="51"/>
      <c r="CX50" s="51"/>
      <c r="CY50" s="51"/>
      <c r="CZ50" s="51"/>
      <c r="DA50" s="51"/>
      <c r="DB50" s="51"/>
      <c r="DC50" s="51"/>
    </row>
    <row r="51" spans="1:107">
      <c r="A51" s="13"/>
      <c r="B51" s="89"/>
      <c r="C51" s="80"/>
      <c r="D51" s="81"/>
      <c r="E51" s="81"/>
      <c r="F51" s="81"/>
      <c r="G51" s="81"/>
      <c r="H51" s="82"/>
      <c r="I51" s="69"/>
      <c r="J51" s="90"/>
      <c r="K51" s="80"/>
      <c r="L51" s="81"/>
      <c r="M51" s="81"/>
      <c r="N51" s="81"/>
      <c r="O51" s="81"/>
      <c r="P51" s="84"/>
      <c r="Q51" s="69"/>
      <c r="R51" s="91"/>
      <c r="S51" s="80"/>
      <c r="T51" s="81"/>
      <c r="U51" s="81"/>
      <c r="V51" s="81"/>
      <c r="W51" s="81"/>
      <c r="X51" s="86"/>
      <c r="Y51" s="16"/>
      <c r="Z51" s="229"/>
      <c r="AA51" s="218"/>
      <c r="AB51" s="218"/>
      <c r="AC51" s="218"/>
      <c r="AD51" s="218"/>
      <c r="AE51" s="218"/>
      <c r="AF51" s="230"/>
      <c r="AG51" s="25"/>
      <c r="AH51" s="51"/>
      <c r="AI51" s="109"/>
      <c r="AJ51" s="109"/>
      <c r="AK51" s="109"/>
      <c r="AL51" s="109"/>
      <c r="AM51" s="109"/>
      <c r="AN51" s="109"/>
      <c r="AO51" s="109"/>
      <c r="AP51" s="109"/>
      <c r="AQ51" s="109"/>
      <c r="AR51" s="109"/>
      <c r="AS51" s="109"/>
      <c r="AT51" s="109"/>
      <c r="AU51" s="109"/>
      <c r="AV51" s="109"/>
      <c r="AW51" s="109"/>
      <c r="AX51" s="109"/>
      <c r="AY51" s="109"/>
      <c r="AZ51" s="109"/>
      <c r="BA51" s="109"/>
      <c r="BB51" s="109"/>
      <c r="BC51" s="109"/>
      <c r="BD51" s="109"/>
      <c r="BE51" s="109"/>
      <c r="BF51" s="109"/>
      <c r="BG51" s="109"/>
      <c r="BH51" s="109"/>
      <c r="BI51" s="109"/>
      <c r="BJ51" s="109"/>
      <c r="BK51" s="109"/>
      <c r="BL51" s="109"/>
      <c r="BM51" s="109"/>
      <c r="BN51" s="109"/>
      <c r="BO51" s="109"/>
      <c r="BP51" s="109"/>
      <c r="BQ51" s="109"/>
      <c r="BR51" s="109"/>
      <c r="BS51" s="109"/>
      <c r="BT51" s="51"/>
      <c r="BU51" s="51"/>
      <c r="BV51" s="51"/>
      <c r="BW51" s="51"/>
      <c r="BX51" s="51"/>
      <c r="BY51" s="51"/>
      <c r="BZ51" s="51"/>
      <c r="CA51" s="51"/>
      <c r="CB51" s="51"/>
      <c r="CC51" s="51"/>
      <c r="CD51" s="51"/>
      <c r="CE51" s="51"/>
      <c r="CF51" s="51"/>
      <c r="CG51" s="51"/>
      <c r="CH51" s="51"/>
      <c r="CI51" s="51"/>
      <c r="CJ51" s="51"/>
      <c r="CK51" s="51"/>
      <c r="CL51" s="51"/>
      <c r="CM51" s="51"/>
      <c r="CN51" s="51"/>
      <c r="CO51" s="51"/>
      <c r="CP51" s="51"/>
      <c r="CQ51" s="51"/>
      <c r="CR51" s="51"/>
      <c r="CS51" s="51"/>
      <c r="CT51" s="51"/>
      <c r="CU51" s="51"/>
      <c r="CV51" s="51"/>
      <c r="CW51" s="51"/>
      <c r="CX51" s="51"/>
      <c r="CY51" s="51"/>
      <c r="CZ51" s="51"/>
      <c r="DA51" s="51"/>
      <c r="DB51" s="51"/>
      <c r="DC51" s="51"/>
    </row>
    <row r="52" spans="1:107">
      <c r="A52" s="13"/>
      <c r="B52" s="89"/>
      <c r="C52" s="80"/>
      <c r="D52" s="81"/>
      <c r="E52" s="81"/>
      <c r="F52" s="81"/>
      <c r="G52" s="81"/>
      <c r="H52" s="82"/>
      <c r="I52" s="69"/>
      <c r="J52" s="90"/>
      <c r="K52" s="80"/>
      <c r="L52" s="81"/>
      <c r="M52" s="81"/>
      <c r="N52" s="81"/>
      <c r="O52" s="81"/>
      <c r="P52" s="84"/>
      <c r="Q52" s="69"/>
      <c r="R52" s="91"/>
      <c r="S52" s="80"/>
      <c r="T52" s="81"/>
      <c r="U52" s="81"/>
      <c r="V52" s="81"/>
      <c r="W52" s="81"/>
      <c r="X52" s="86"/>
      <c r="Y52" s="16"/>
      <c r="Z52" s="229"/>
      <c r="AA52" s="218"/>
      <c r="AB52" s="218"/>
      <c r="AC52" s="218"/>
      <c r="AD52" s="218"/>
      <c r="AE52" s="218"/>
      <c r="AF52" s="230"/>
      <c r="AG52" s="25"/>
      <c r="AH52" s="51"/>
      <c r="AI52" s="109"/>
      <c r="AJ52" s="109"/>
      <c r="AK52" s="109"/>
      <c r="AL52" s="109"/>
      <c r="AM52" s="109"/>
      <c r="AN52" s="109"/>
      <c r="AO52" s="109"/>
      <c r="AP52" s="109"/>
      <c r="AQ52" s="109"/>
      <c r="AR52" s="109"/>
      <c r="AS52" s="109"/>
      <c r="AT52" s="109"/>
      <c r="AU52" s="109"/>
      <c r="AV52" s="109"/>
      <c r="AW52" s="109"/>
      <c r="AX52" s="109"/>
      <c r="AY52" s="109"/>
      <c r="AZ52" s="109"/>
      <c r="BA52" s="109"/>
      <c r="BB52" s="109"/>
      <c r="BC52" s="109"/>
      <c r="BD52" s="109"/>
      <c r="BE52" s="109"/>
      <c r="BF52" s="109"/>
      <c r="BG52" s="109"/>
      <c r="BH52" s="109"/>
      <c r="BI52" s="109"/>
      <c r="BJ52" s="109"/>
      <c r="BK52" s="109"/>
      <c r="BL52" s="109"/>
      <c r="BM52" s="109"/>
      <c r="BN52" s="109"/>
      <c r="BO52" s="109"/>
      <c r="BP52" s="109"/>
      <c r="BQ52" s="109"/>
      <c r="BR52" s="109"/>
      <c r="BS52" s="109"/>
      <c r="BT52" s="51"/>
      <c r="BU52" s="51"/>
      <c r="BV52" s="51"/>
      <c r="BW52" s="51"/>
      <c r="BX52" s="51"/>
      <c r="BY52" s="51"/>
      <c r="BZ52" s="51"/>
      <c r="CA52" s="51"/>
      <c r="CB52" s="51"/>
      <c r="CC52" s="51"/>
      <c r="CD52" s="51"/>
      <c r="CE52" s="51"/>
      <c r="CF52" s="51"/>
      <c r="CG52" s="51"/>
      <c r="CH52" s="51"/>
      <c r="CI52" s="51"/>
      <c r="CJ52" s="51"/>
      <c r="CK52" s="51"/>
      <c r="CL52" s="51"/>
      <c r="CM52" s="51"/>
      <c r="CN52" s="51"/>
      <c r="CO52" s="51"/>
      <c r="CP52" s="51"/>
      <c r="CQ52" s="51"/>
      <c r="CR52" s="51"/>
      <c r="CS52" s="51"/>
      <c r="CT52" s="51"/>
      <c r="CU52" s="51"/>
      <c r="CV52" s="51"/>
      <c r="CW52" s="51"/>
      <c r="CX52" s="51"/>
      <c r="CY52" s="51"/>
      <c r="CZ52" s="51"/>
      <c r="DA52" s="51"/>
      <c r="DB52" s="51"/>
      <c r="DC52" s="51"/>
    </row>
    <row r="53" spans="1:107">
      <c r="A53" s="13"/>
      <c r="B53" s="89"/>
      <c r="C53" s="80"/>
      <c r="D53" s="81"/>
      <c r="E53" s="81"/>
      <c r="F53" s="81"/>
      <c r="G53" s="81"/>
      <c r="H53" s="82"/>
      <c r="I53" s="69"/>
      <c r="J53" s="90"/>
      <c r="K53" s="80"/>
      <c r="L53" s="81"/>
      <c r="M53" s="81"/>
      <c r="N53" s="81"/>
      <c r="O53" s="81"/>
      <c r="P53" s="84"/>
      <c r="Q53" s="69"/>
      <c r="R53" s="91"/>
      <c r="S53" s="80"/>
      <c r="T53" s="81"/>
      <c r="U53" s="81"/>
      <c r="V53" s="81"/>
      <c r="W53" s="81"/>
      <c r="X53" s="86"/>
      <c r="Y53" s="16"/>
      <c r="Z53" s="229"/>
      <c r="AA53" s="218"/>
      <c r="AB53" s="218"/>
      <c r="AC53" s="218"/>
      <c r="AD53" s="218"/>
      <c r="AE53" s="218"/>
      <c r="AF53" s="230"/>
      <c r="AG53" s="25"/>
      <c r="AH53" s="51"/>
      <c r="AI53" s="109"/>
      <c r="AJ53" s="109"/>
      <c r="AK53" s="109"/>
      <c r="AL53" s="109"/>
      <c r="AM53" s="109"/>
      <c r="AN53" s="109"/>
      <c r="AO53" s="109"/>
      <c r="AP53" s="109"/>
      <c r="AQ53" s="109"/>
      <c r="AR53" s="109"/>
      <c r="AS53" s="109"/>
      <c r="AT53" s="109"/>
      <c r="AU53" s="109"/>
      <c r="AV53" s="109"/>
      <c r="AW53" s="109"/>
      <c r="AX53" s="109"/>
      <c r="AY53" s="109"/>
      <c r="AZ53" s="109"/>
      <c r="BA53" s="109"/>
      <c r="BB53" s="109"/>
      <c r="BC53" s="109"/>
      <c r="BD53" s="109"/>
      <c r="BE53" s="109"/>
      <c r="BF53" s="109"/>
      <c r="BG53" s="109"/>
      <c r="BH53" s="109"/>
      <c r="BI53" s="109"/>
      <c r="BJ53" s="109"/>
      <c r="BK53" s="109"/>
      <c r="BL53" s="109"/>
      <c r="BM53" s="109"/>
      <c r="BN53" s="109"/>
      <c r="BO53" s="109"/>
      <c r="BP53" s="109"/>
      <c r="BQ53" s="109"/>
      <c r="BR53" s="109"/>
      <c r="BS53" s="109"/>
      <c r="BT53" s="51"/>
      <c r="BU53" s="51"/>
      <c r="BV53" s="51"/>
      <c r="BW53" s="51"/>
      <c r="BX53" s="51"/>
      <c r="BY53" s="51"/>
      <c r="BZ53" s="51"/>
      <c r="CA53" s="51"/>
      <c r="CB53" s="51"/>
      <c r="CC53" s="51"/>
      <c r="CD53" s="51"/>
      <c r="CE53" s="51"/>
      <c r="CF53" s="51"/>
      <c r="CG53" s="51"/>
      <c r="CH53" s="51"/>
      <c r="CI53" s="51"/>
      <c r="CJ53" s="51"/>
      <c r="CK53" s="51"/>
      <c r="CL53" s="51"/>
      <c r="CM53" s="51"/>
      <c r="CN53" s="51"/>
      <c r="CO53" s="51"/>
      <c r="CP53" s="51"/>
      <c r="CQ53" s="51"/>
      <c r="CR53" s="51"/>
      <c r="CS53" s="51"/>
      <c r="CT53" s="51"/>
      <c r="CU53" s="51"/>
      <c r="CV53" s="51"/>
      <c r="CW53" s="51"/>
      <c r="CX53" s="51"/>
      <c r="CY53" s="51"/>
      <c r="CZ53" s="51"/>
      <c r="DA53" s="51"/>
      <c r="DB53" s="51"/>
      <c r="DC53" s="51"/>
    </row>
    <row r="54" spans="1:107">
      <c r="A54" s="13"/>
      <c r="B54" s="89"/>
      <c r="C54" s="80"/>
      <c r="D54" s="81"/>
      <c r="E54" s="81"/>
      <c r="F54" s="81"/>
      <c r="G54" s="81"/>
      <c r="H54" s="82"/>
      <c r="I54" s="69"/>
      <c r="J54" s="90"/>
      <c r="K54" s="80"/>
      <c r="L54" s="81"/>
      <c r="M54" s="81"/>
      <c r="N54" s="81"/>
      <c r="O54" s="81"/>
      <c r="P54" s="84"/>
      <c r="Q54" s="69"/>
      <c r="R54" s="91"/>
      <c r="S54" s="80"/>
      <c r="T54" s="81"/>
      <c r="U54" s="81"/>
      <c r="V54" s="81"/>
      <c r="W54" s="81"/>
      <c r="X54" s="86"/>
      <c r="Y54" s="16"/>
      <c r="Z54" s="229"/>
      <c r="AA54" s="218"/>
      <c r="AB54" s="218"/>
      <c r="AC54" s="218"/>
      <c r="AD54" s="218"/>
      <c r="AE54" s="218"/>
      <c r="AF54" s="230"/>
      <c r="AG54" s="25"/>
      <c r="AH54" s="51"/>
      <c r="AI54" s="109"/>
      <c r="AJ54" s="109"/>
      <c r="AK54" s="109"/>
      <c r="AL54" s="109"/>
      <c r="AM54" s="109"/>
      <c r="AN54" s="109"/>
      <c r="AO54" s="109"/>
      <c r="AP54" s="109"/>
      <c r="AQ54" s="109"/>
      <c r="AR54" s="109"/>
      <c r="AS54" s="109"/>
      <c r="AT54" s="109"/>
      <c r="AU54" s="109"/>
      <c r="AV54" s="109"/>
      <c r="AW54" s="109"/>
      <c r="AX54" s="109"/>
      <c r="AY54" s="109"/>
      <c r="AZ54" s="109"/>
      <c r="BA54" s="109"/>
      <c r="BB54" s="109"/>
      <c r="BC54" s="109"/>
      <c r="BD54" s="109"/>
      <c r="BE54" s="109"/>
      <c r="BF54" s="109"/>
      <c r="BG54" s="109"/>
      <c r="BH54" s="109"/>
      <c r="BI54" s="109"/>
      <c r="BJ54" s="109"/>
      <c r="BK54" s="109"/>
      <c r="BL54" s="109"/>
      <c r="BM54" s="109"/>
      <c r="BN54" s="109"/>
      <c r="BO54" s="109"/>
      <c r="BP54" s="109"/>
      <c r="BQ54" s="109"/>
      <c r="BR54" s="109"/>
      <c r="BS54" s="109"/>
      <c r="BT54" s="51"/>
      <c r="BU54" s="51"/>
      <c r="BV54" s="51"/>
      <c r="BW54" s="51"/>
      <c r="BX54" s="51"/>
      <c r="BY54" s="51"/>
      <c r="BZ54" s="51"/>
      <c r="CA54" s="51"/>
      <c r="CB54" s="51"/>
      <c r="CC54" s="51"/>
      <c r="CD54" s="51"/>
      <c r="CE54" s="51"/>
      <c r="CF54" s="51"/>
      <c r="CG54" s="51"/>
      <c r="CH54" s="51"/>
      <c r="CI54" s="51"/>
      <c r="CJ54" s="51"/>
      <c r="CK54" s="51"/>
      <c r="CL54" s="51"/>
      <c r="CM54" s="51"/>
      <c r="CN54" s="51"/>
      <c r="CO54" s="51"/>
      <c r="CP54" s="51"/>
      <c r="CQ54" s="51"/>
      <c r="CR54" s="51"/>
      <c r="CS54" s="51"/>
      <c r="CT54" s="51"/>
      <c r="CU54" s="51"/>
      <c r="CV54" s="51"/>
      <c r="CW54" s="51"/>
      <c r="CX54" s="51"/>
      <c r="CY54" s="51"/>
      <c r="CZ54" s="51"/>
      <c r="DA54" s="51"/>
      <c r="DB54" s="51"/>
      <c r="DC54" s="51"/>
    </row>
    <row r="55" spans="1:107">
      <c r="A55" s="13"/>
      <c r="B55" s="89"/>
      <c r="C55" s="80"/>
      <c r="D55" s="81"/>
      <c r="E55" s="81"/>
      <c r="F55" s="81"/>
      <c r="G55" s="81"/>
      <c r="H55" s="82"/>
      <c r="I55" s="69"/>
      <c r="J55" s="90"/>
      <c r="K55" s="80"/>
      <c r="L55" s="81"/>
      <c r="M55" s="81"/>
      <c r="N55" s="81"/>
      <c r="O55" s="81"/>
      <c r="P55" s="84"/>
      <c r="Q55" s="69"/>
      <c r="R55" s="91"/>
      <c r="S55" s="80"/>
      <c r="T55" s="81"/>
      <c r="U55" s="81"/>
      <c r="V55" s="81"/>
      <c r="W55" s="81"/>
      <c r="X55" s="86"/>
      <c r="Y55" s="16"/>
      <c r="Z55" s="229"/>
      <c r="AA55" s="218"/>
      <c r="AB55" s="218"/>
      <c r="AC55" s="218"/>
      <c r="AD55" s="218"/>
      <c r="AE55" s="218"/>
      <c r="AF55" s="230"/>
      <c r="AG55" s="25"/>
      <c r="AH55" s="51"/>
      <c r="AI55" s="109"/>
      <c r="AJ55" s="109"/>
      <c r="AK55" s="109"/>
      <c r="AL55" s="109"/>
      <c r="AM55" s="109"/>
      <c r="AN55" s="109"/>
      <c r="AO55" s="109"/>
      <c r="AP55" s="109"/>
      <c r="AQ55" s="109"/>
      <c r="AR55" s="109"/>
      <c r="AS55" s="109"/>
      <c r="AT55" s="109"/>
      <c r="AU55" s="109"/>
      <c r="AV55" s="109"/>
      <c r="AW55" s="109"/>
      <c r="AX55" s="109"/>
      <c r="AY55" s="109"/>
      <c r="AZ55" s="109"/>
      <c r="BA55" s="109"/>
      <c r="BB55" s="109"/>
      <c r="BC55" s="109"/>
      <c r="BD55" s="109"/>
      <c r="BE55" s="109"/>
      <c r="BF55" s="109"/>
      <c r="BG55" s="109"/>
      <c r="BH55" s="109"/>
      <c r="BI55" s="109"/>
      <c r="BJ55" s="109"/>
      <c r="BK55" s="109"/>
      <c r="BL55" s="109"/>
      <c r="BM55" s="109"/>
      <c r="BN55" s="109"/>
      <c r="BO55" s="109"/>
      <c r="BP55" s="109"/>
      <c r="BQ55" s="109"/>
      <c r="BR55" s="109"/>
      <c r="BS55" s="109"/>
      <c r="BT55" s="51"/>
      <c r="BU55" s="51"/>
      <c r="BV55" s="51"/>
      <c r="BW55" s="51"/>
      <c r="BX55" s="51"/>
      <c r="BY55" s="51"/>
      <c r="BZ55" s="51"/>
      <c r="CA55" s="51"/>
      <c r="CB55" s="51"/>
      <c r="CC55" s="51"/>
      <c r="CD55" s="51"/>
      <c r="CE55" s="51"/>
      <c r="CF55" s="51"/>
      <c r="CG55" s="51"/>
      <c r="CH55" s="51"/>
      <c r="CI55" s="51"/>
      <c r="CJ55" s="51"/>
      <c r="CK55" s="51"/>
      <c r="CL55" s="51"/>
      <c r="CM55" s="51"/>
      <c r="CN55" s="51"/>
      <c r="CO55" s="51"/>
      <c r="CP55" s="51"/>
      <c r="CQ55" s="51"/>
      <c r="CR55" s="51"/>
      <c r="CS55" s="51"/>
      <c r="CT55" s="51"/>
      <c r="CU55" s="51"/>
      <c r="CV55" s="51"/>
      <c r="CW55" s="51"/>
      <c r="CX55" s="51"/>
      <c r="CY55" s="51"/>
      <c r="CZ55" s="51"/>
      <c r="DA55" s="51"/>
      <c r="DB55" s="51"/>
      <c r="DC55" s="51"/>
    </row>
    <row r="56" spans="1:107">
      <c r="A56" s="13"/>
      <c r="B56" s="89"/>
      <c r="C56" s="80"/>
      <c r="D56" s="81"/>
      <c r="E56" s="81"/>
      <c r="F56" s="81"/>
      <c r="G56" s="81"/>
      <c r="H56" s="82"/>
      <c r="I56" s="69"/>
      <c r="J56" s="90"/>
      <c r="K56" s="80"/>
      <c r="L56" s="81"/>
      <c r="M56" s="81"/>
      <c r="N56" s="81"/>
      <c r="O56" s="81"/>
      <c r="P56" s="84"/>
      <c r="Q56" s="69"/>
      <c r="R56" s="91"/>
      <c r="S56" s="80"/>
      <c r="T56" s="81"/>
      <c r="U56" s="81"/>
      <c r="V56" s="81"/>
      <c r="W56" s="81"/>
      <c r="X56" s="86"/>
      <c r="Y56" s="16"/>
      <c r="Z56" s="229"/>
      <c r="AA56" s="218"/>
      <c r="AB56" s="218"/>
      <c r="AC56" s="218"/>
      <c r="AD56" s="218"/>
      <c r="AE56" s="218"/>
      <c r="AF56" s="230"/>
      <c r="AG56" s="25"/>
      <c r="AH56" s="51"/>
      <c r="AI56" s="109"/>
      <c r="AJ56" s="109"/>
      <c r="AK56" s="109"/>
      <c r="AL56" s="109"/>
      <c r="AM56" s="109"/>
      <c r="AN56" s="109"/>
      <c r="AO56" s="109"/>
      <c r="AP56" s="109"/>
      <c r="AQ56" s="109"/>
      <c r="AR56" s="109"/>
      <c r="AS56" s="109"/>
      <c r="AT56" s="109"/>
      <c r="AU56" s="109"/>
      <c r="AV56" s="109"/>
      <c r="AW56" s="109"/>
      <c r="AX56" s="109"/>
      <c r="AY56" s="109"/>
      <c r="AZ56" s="109"/>
      <c r="BA56" s="109"/>
      <c r="BB56" s="109"/>
      <c r="BC56" s="109"/>
      <c r="BD56" s="109"/>
      <c r="BE56" s="109"/>
      <c r="BF56" s="109"/>
      <c r="BG56" s="109"/>
      <c r="BH56" s="109"/>
      <c r="BI56" s="109"/>
      <c r="BJ56" s="109"/>
      <c r="BK56" s="109"/>
      <c r="BL56" s="109"/>
      <c r="BM56" s="109"/>
      <c r="BN56" s="109"/>
      <c r="BO56" s="109"/>
      <c r="BP56" s="109"/>
      <c r="BQ56" s="109"/>
      <c r="BR56" s="109"/>
      <c r="BS56" s="109"/>
      <c r="BT56" s="51"/>
      <c r="BU56" s="51"/>
      <c r="BV56" s="51"/>
      <c r="BW56" s="51"/>
      <c r="BX56" s="51"/>
      <c r="BY56" s="51"/>
      <c r="BZ56" s="51"/>
      <c r="CA56" s="51"/>
      <c r="CB56" s="51"/>
      <c r="CC56" s="51"/>
      <c r="CD56" s="51"/>
      <c r="CE56" s="51"/>
      <c r="CF56" s="51"/>
      <c r="CG56" s="51"/>
      <c r="CH56" s="51"/>
      <c r="CI56" s="51"/>
      <c r="CJ56" s="51"/>
      <c r="CK56" s="51"/>
      <c r="CL56" s="51"/>
      <c r="CM56" s="51"/>
      <c r="CN56" s="51"/>
      <c r="CO56" s="51"/>
      <c r="CP56" s="51"/>
      <c r="CQ56" s="51"/>
      <c r="CR56" s="51"/>
      <c r="CS56" s="51"/>
      <c r="CT56" s="51"/>
      <c r="CU56" s="51"/>
      <c r="CV56" s="51"/>
      <c r="CW56" s="51"/>
      <c r="CX56" s="51"/>
      <c r="CY56" s="51"/>
      <c r="CZ56" s="51"/>
      <c r="DA56" s="51"/>
      <c r="DB56" s="51"/>
      <c r="DC56" s="51"/>
    </row>
    <row r="57" spans="1:107">
      <c r="A57" s="13"/>
      <c r="B57" s="89"/>
      <c r="C57" s="80"/>
      <c r="D57" s="81"/>
      <c r="E57" s="81"/>
      <c r="F57" s="81"/>
      <c r="G57" s="81"/>
      <c r="H57" s="82"/>
      <c r="I57" s="69"/>
      <c r="J57" s="90"/>
      <c r="K57" s="80"/>
      <c r="L57" s="81"/>
      <c r="M57" s="81"/>
      <c r="N57" s="81"/>
      <c r="O57" s="81"/>
      <c r="P57" s="84"/>
      <c r="Q57" s="69"/>
      <c r="R57" s="91"/>
      <c r="S57" s="80"/>
      <c r="T57" s="81"/>
      <c r="U57" s="81"/>
      <c r="V57" s="81"/>
      <c r="W57" s="81"/>
      <c r="X57" s="86"/>
      <c r="Y57" s="16"/>
      <c r="Z57" s="229"/>
      <c r="AA57" s="218"/>
      <c r="AB57" s="218"/>
      <c r="AC57" s="218"/>
      <c r="AD57" s="218"/>
      <c r="AE57" s="218"/>
      <c r="AF57" s="230"/>
      <c r="AG57" s="25"/>
      <c r="AH57" s="51"/>
      <c r="AI57" s="109"/>
      <c r="AJ57" s="109"/>
      <c r="AK57" s="109"/>
      <c r="AL57" s="109"/>
      <c r="AM57" s="109"/>
      <c r="AN57" s="109"/>
      <c r="AO57" s="109"/>
      <c r="AP57" s="109"/>
      <c r="AQ57" s="109"/>
      <c r="AR57" s="109"/>
      <c r="AS57" s="109"/>
      <c r="AT57" s="109"/>
      <c r="AU57" s="109"/>
      <c r="AV57" s="109"/>
      <c r="AW57" s="109"/>
      <c r="AX57" s="109"/>
      <c r="AY57" s="109"/>
      <c r="AZ57" s="109"/>
      <c r="BA57" s="109"/>
      <c r="BB57" s="109"/>
      <c r="BC57" s="109"/>
      <c r="BD57" s="109"/>
      <c r="BE57" s="109"/>
      <c r="BF57" s="109"/>
      <c r="BG57" s="109"/>
      <c r="BH57" s="109"/>
      <c r="BI57" s="109"/>
      <c r="BJ57" s="109"/>
      <c r="BK57" s="109"/>
      <c r="BL57" s="109"/>
      <c r="BM57" s="109"/>
      <c r="BN57" s="109"/>
      <c r="BO57" s="109"/>
      <c r="BP57" s="109"/>
      <c r="BQ57" s="109"/>
      <c r="BR57" s="109"/>
      <c r="BS57" s="109"/>
      <c r="BT57" s="51"/>
      <c r="BU57" s="51"/>
      <c r="BV57" s="51"/>
      <c r="BW57" s="51"/>
      <c r="BX57" s="51"/>
      <c r="BY57" s="51"/>
      <c r="BZ57" s="51"/>
      <c r="CA57" s="51"/>
      <c r="CB57" s="51"/>
      <c r="CC57" s="51"/>
      <c r="CD57" s="51"/>
      <c r="CE57" s="51"/>
      <c r="CF57" s="51"/>
      <c r="CG57" s="51"/>
      <c r="CH57" s="51"/>
      <c r="CI57" s="51"/>
      <c r="CJ57" s="51"/>
      <c r="CK57" s="51"/>
      <c r="CL57" s="51"/>
      <c r="CM57" s="51"/>
      <c r="CN57" s="51"/>
      <c r="CO57" s="51"/>
      <c r="CP57" s="51"/>
      <c r="CQ57" s="51"/>
      <c r="CR57" s="51"/>
      <c r="CS57" s="51"/>
      <c r="CT57" s="51"/>
      <c r="CU57" s="51"/>
      <c r="CV57" s="51"/>
      <c r="CW57" s="51"/>
      <c r="CX57" s="51"/>
      <c r="CY57" s="51"/>
      <c r="CZ57" s="51"/>
      <c r="DA57" s="51"/>
      <c r="DB57" s="51"/>
      <c r="DC57" s="51"/>
    </row>
    <row r="58" spans="1:107">
      <c r="A58" s="13"/>
      <c r="B58" s="89"/>
      <c r="C58" s="80"/>
      <c r="D58" s="81"/>
      <c r="E58" s="81"/>
      <c r="F58" s="81"/>
      <c r="G58" s="81"/>
      <c r="H58" s="82"/>
      <c r="I58" s="69"/>
      <c r="J58" s="90"/>
      <c r="K58" s="80"/>
      <c r="L58" s="81"/>
      <c r="M58" s="81"/>
      <c r="N58" s="81"/>
      <c r="O58" s="81"/>
      <c r="P58" s="84"/>
      <c r="Q58" s="69"/>
      <c r="R58" s="91"/>
      <c r="S58" s="80"/>
      <c r="T58" s="81"/>
      <c r="U58" s="81"/>
      <c r="V58" s="81"/>
      <c r="W58" s="81"/>
      <c r="X58" s="86"/>
      <c r="Y58" s="16"/>
      <c r="Z58" s="229"/>
      <c r="AA58" s="218"/>
      <c r="AB58" s="218"/>
      <c r="AC58" s="218"/>
      <c r="AD58" s="218"/>
      <c r="AE58" s="218"/>
      <c r="AF58" s="230"/>
      <c r="AG58" s="25"/>
      <c r="AH58" s="51"/>
      <c r="AI58" s="109"/>
      <c r="AJ58" s="109"/>
      <c r="AK58" s="109"/>
      <c r="AL58" s="109"/>
      <c r="AM58" s="109"/>
      <c r="AN58" s="109"/>
      <c r="AO58" s="109"/>
      <c r="AP58" s="109"/>
      <c r="AQ58" s="109"/>
      <c r="AR58" s="109"/>
      <c r="AS58" s="109"/>
      <c r="AT58" s="109"/>
      <c r="AU58" s="109"/>
      <c r="AV58" s="109"/>
      <c r="AW58" s="109"/>
      <c r="AX58" s="109"/>
      <c r="AY58" s="109"/>
      <c r="AZ58" s="109"/>
      <c r="BA58" s="109"/>
      <c r="BB58" s="109"/>
      <c r="BC58" s="109"/>
      <c r="BD58" s="109"/>
      <c r="BE58" s="109"/>
      <c r="BF58" s="109"/>
      <c r="BG58" s="109"/>
      <c r="BH58" s="109"/>
      <c r="BI58" s="109"/>
      <c r="BJ58" s="109"/>
      <c r="BK58" s="109"/>
      <c r="BL58" s="109"/>
      <c r="BM58" s="109"/>
      <c r="BN58" s="109"/>
      <c r="BO58" s="109"/>
      <c r="BP58" s="109"/>
      <c r="BQ58" s="109"/>
      <c r="BR58" s="109"/>
      <c r="BS58" s="109"/>
      <c r="BT58" s="51"/>
      <c r="BU58" s="51"/>
      <c r="BV58" s="51"/>
      <c r="BW58" s="51"/>
      <c r="BX58" s="51"/>
      <c r="BY58" s="51"/>
      <c r="BZ58" s="51"/>
      <c r="CA58" s="51"/>
      <c r="CB58" s="51"/>
      <c r="CC58" s="51"/>
      <c r="CD58" s="51"/>
      <c r="CE58" s="51"/>
      <c r="CF58" s="51"/>
      <c r="CG58" s="51"/>
      <c r="CH58" s="51"/>
      <c r="CI58" s="51"/>
      <c r="CJ58" s="51"/>
      <c r="CK58" s="51"/>
      <c r="CL58" s="51"/>
      <c r="CM58" s="51"/>
      <c r="CN58" s="51"/>
      <c r="CO58" s="51"/>
      <c r="CP58" s="51"/>
      <c r="CQ58" s="51"/>
      <c r="CR58" s="51"/>
      <c r="CS58" s="51"/>
      <c r="CT58" s="51"/>
      <c r="CU58" s="51"/>
      <c r="CV58" s="51"/>
      <c r="CW58" s="51"/>
      <c r="CX58" s="51"/>
      <c r="CY58" s="51"/>
      <c r="CZ58" s="51"/>
      <c r="DA58" s="51"/>
      <c r="DB58" s="51"/>
      <c r="DC58" s="51"/>
    </row>
    <row r="59" spans="1:107">
      <c r="A59" s="13"/>
      <c r="B59" s="89"/>
      <c r="C59" s="80"/>
      <c r="D59" s="81"/>
      <c r="E59" s="81"/>
      <c r="F59" s="81"/>
      <c r="G59" s="81"/>
      <c r="H59" s="82"/>
      <c r="I59" s="69"/>
      <c r="J59" s="90"/>
      <c r="K59" s="80"/>
      <c r="L59" s="81"/>
      <c r="M59" s="81"/>
      <c r="N59" s="81"/>
      <c r="O59" s="81"/>
      <c r="P59" s="84"/>
      <c r="Q59" s="69"/>
      <c r="R59" s="91"/>
      <c r="S59" s="80"/>
      <c r="T59" s="81"/>
      <c r="U59" s="81"/>
      <c r="V59" s="81"/>
      <c r="W59" s="81"/>
      <c r="X59" s="86"/>
      <c r="Y59" s="16"/>
      <c r="Z59" s="229"/>
      <c r="AA59" s="218"/>
      <c r="AB59" s="218"/>
      <c r="AC59" s="218"/>
      <c r="AD59" s="218"/>
      <c r="AE59" s="218"/>
      <c r="AF59" s="230"/>
      <c r="AG59" s="25"/>
      <c r="AH59" s="51"/>
      <c r="AI59" s="109"/>
      <c r="AJ59" s="109"/>
      <c r="AK59" s="109"/>
      <c r="AL59" s="109"/>
      <c r="AM59" s="109"/>
      <c r="AN59" s="109"/>
      <c r="AO59" s="109"/>
      <c r="AP59" s="109"/>
      <c r="AQ59" s="109"/>
      <c r="AR59" s="109"/>
      <c r="AS59" s="109"/>
      <c r="AT59" s="109"/>
      <c r="AU59" s="109"/>
      <c r="AV59" s="109"/>
      <c r="AW59" s="109"/>
      <c r="AX59" s="109"/>
      <c r="AY59" s="109"/>
      <c r="AZ59" s="109"/>
      <c r="BA59" s="109"/>
      <c r="BB59" s="109"/>
      <c r="BC59" s="109"/>
      <c r="BD59" s="109"/>
      <c r="BE59" s="109"/>
      <c r="BF59" s="109"/>
      <c r="BG59" s="109"/>
      <c r="BH59" s="109"/>
      <c r="BI59" s="109"/>
      <c r="BJ59" s="109"/>
      <c r="BK59" s="109"/>
      <c r="BL59" s="109"/>
      <c r="BM59" s="109"/>
      <c r="BN59" s="109"/>
      <c r="BO59" s="109"/>
      <c r="BP59" s="109"/>
      <c r="BQ59" s="109"/>
      <c r="BR59" s="109"/>
      <c r="BS59" s="109"/>
      <c r="BT59" s="51"/>
      <c r="BU59" s="51"/>
      <c r="BV59" s="51"/>
      <c r="BW59" s="51"/>
      <c r="BX59" s="51"/>
      <c r="BY59" s="51"/>
      <c r="BZ59" s="51"/>
      <c r="CA59" s="51"/>
      <c r="CB59" s="51"/>
      <c r="CC59" s="51"/>
      <c r="CD59" s="51"/>
      <c r="CE59" s="51"/>
      <c r="CF59" s="51"/>
      <c r="CG59" s="51"/>
      <c r="CH59" s="51"/>
      <c r="CI59" s="51"/>
      <c r="CJ59" s="51"/>
      <c r="CK59" s="51"/>
      <c r="CL59" s="51"/>
      <c r="CM59" s="51"/>
      <c r="CN59" s="51"/>
      <c r="CO59" s="51"/>
      <c r="CP59" s="51"/>
      <c r="CQ59" s="51"/>
      <c r="CR59" s="51"/>
      <c r="CS59" s="51"/>
      <c r="CT59" s="51"/>
      <c r="CU59" s="51"/>
      <c r="CV59" s="51"/>
      <c r="CW59" s="51"/>
      <c r="CX59" s="51"/>
      <c r="CY59" s="51"/>
      <c r="CZ59" s="51"/>
      <c r="DA59" s="51"/>
      <c r="DB59" s="51"/>
      <c r="DC59" s="51"/>
    </row>
    <row r="60" spans="1:107">
      <c r="A60" s="13"/>
      <c r="B60" s="240" t="s">
        <v>90</v>
      </c>
      <c r="C60" s="218"/>
      <c r="D60" s="218"/>
      <c r="E60" s="218"/>
      <c r="F60" s="218"/>
      <c r="G60" s="218"/>
      <c r="H60" s="224"/>
      <c r="I60" s="93"/>
      <c r="J60" s="217" t="s">
        <v>90</v>
      </c>
      <c r="K60" s="218"/>
      <c r="L60" s="218"/>
      <c r="M60" s="218"/>
      <c r="N60" s="218"/>
      <c r="O60" s="218"/>
      <c r="P60" s="216"/>
      <c r="Q60" s="93"/>
      <c r="R60" s="239" t="s">
        <v>90</v>
      </c>
      <c r="S60" s="218"/>
      <c r="T60" s="218"/>
      <c r="U60" s="218"/>
      <c r="V60" s="218"/>
      <c r="W60" s="218"/>
      <c r="X60" s="214"/>
      <c r="Y60" s="16"/>
      <c r="Z60" s="229"/>
      <c r="AA60" s="218"/>
      <c r="AB60" s="218"/>
      <c r="AC60" s="218"/>
      <c r="AD60" s="218"/>
      <c r="AE60" s="218"/>
      <c r="AF60" s="230"/>
      <c r="AG60" s="25"/>
      <c r="AH60" s="51"/>
      <c r="AI60" s="109"/>
      <c r="AJ60" s="109"/>
      <c r="AK60" s="109"/>
      <c r="AL60" s="109"/>
      <c r="AM60" s="109"/>
      <c r="AN60" s="109"/>
      <c r="AO60" s="109"/>
      <c r="AP60" s="109"/>
      <c r="AQ60" s="109"/>
      <c r="AR60" s="109"/>
      <c r="AS60" s="109"/>
      <c r="AT60" s="109"/>
      <c r="AU60" s="109"/>
      <c r="AV60" s="109"/>
      <c r="AW60" s="109"/>
      <c r="AX60" s="109"/>
      <c r="AY60" s="109"/>
      <c r="AZ60" s="109"/>
      <c r="BA60" s="109"/>
      <c r="BB60" s="109"/>
      <c r="BC60" s="109"/>
      <c r="BD60" s="109"/>
      <c r="BE60" s="109"/>
      <c r="BF60" s="109"/>
      <c r="BG60" s="109"/>
      <c r="BH60" s="109"/>
      <c r="BI60" s="109"/>
      <c r="BJ60" s="109"/>
      <c r="BK60" s="109"/>
      <c r="BL60" s="109"/>
      <c r="BM60" s="109"/>
      <c r="BN60" s="109"/>
      <c r="BO60" s="109"/>
      <c r="BP60" s="109"/>
      <c r="BQ60" s="109"/>
      <c r="BR60" s="109"/>
      <c r="BS60" s="109"/>
      <c r="BT60" s="51"/>
      <c r="BU60" s="51"/>
      <c r="BV60" s="51"/>
      <c r="BW60" s="51"/>
      <c r="BX60" s="51"/>
      <c r="BY60" s="51"/>
      <c r="BZ60" s="51"/>
      <c r="CA60" s="51"/>
      <c r="CB60" s="51"/>
      <c r="CC60" s="51"/>
      <c r="CD60" s="51"/>
      <c r="CE60" s="51"/>
      <c r="CF60" s="51"/>
      <c r="CG60" s="51"/>
      <c r="CH60" s="51"/>
      <c r="CI60" s="51"/>
      <c r="CJ60" s="51"/>
      <c r="CK60" s="51"/>
      <c r="CL60" s="51"/>
      <c r="CM60" s="51"/>
      <c r="CN60" s="51"/>
      <c r="CO60" s="51"/>
      <c r="CP60" s="51"/>
      <c r="CQ60" s="51"/>
      <c r="CR60" s="51"/>
      <c r="CS60" s="51"/>
      <c r="CT60" s="51"/>
      <c r="CU60" s="51"/>
      <c r="CV60" s="51"/>
      <c r="CW60" s="51"/>
      <c r="CX60" s="51"/>
      <c r="CY60" s="51"/>
      <c r="CZ60" s="51"/>
      <c r="DA60" s="51"/>
      <c r="DB60" s="51"/>
      <c r="DC60" s="51"/>
    </row>
    <row r="61" spans="1:107">
      <c r="A61" s="13"/>
      <c r="B61" s="240" t="s">
        <v>84</v>
      </c>
      <c r="C61" s="218"/>
      <c r="D61" s="71" t="s">
        <v>89</v>
      </c>
      <c r="E61" s="247" t="s">
        <v>91</v>
      </c>
      <c r="F61" s="218"/>
      <c r="G61" s="247" t="s">
        <v>92</v>
      </c>
      <c r="H61" s="224"/>
      <c r="I61" s="69"/>
      <c r="J61" s="217" t="s">
        <v>84</v>
      </c>
      <c r="K61" s="218"/>
      <c r="L61" s="73" t="s">
        <v>89</v>
      </c>
      <c r="M61" s="215" t="s">
        <v>91</v>
      </c>
      <c r="N61" s="218"/>
      <c r="O61" s="215" t="s">
        <v>92</v>
      </c>
      <c r="P61" s="216"/>
      <c r="Q61" s="69"/>
      <c r="R61" s="239" t="s">
        <v>84</v>
      </c>
      <c r="S61" s="218"/>
      <c r="T61" s="75" t="s">
        <v>89</v>
      </c>
      <c r="U61" s="213" t="s">
        <v>91</v>
      </c>
      <c r="V61" s="218"/>
      <c r="W61" s="213" t="s">
        <v>92</v>
      </c>
      <c r="X61" s="214"/>
      <c r="Y61" s="16"/>
      <c r="Z61" s="229"/>
      <c r="AA61" s="218"/>
      <c r="AB61" s="218"/>
      <c r="AC61" s="218"/>
      <c r="AD61" s="218"/>
      <c r="AE61" s="218"/>
      <c r="AF61" s="230"/>
      <c r="AG61" s="25"/>
      <c r="AH61" s="51"/>
      <c r="AI61" s="109"/>
      <c r="AJ61" s="109"/>
      <c r="AK61" s="109"/>
      <c r="AL61" s="109"/>
      <c r="AM61" s="109"/>
      <c r="AN61" s="109"/>
      <c r="AO61" s="109"/>
      <c r="AP61" s="109"/>
      <c r="AQ61" s="109"/>
      <c r="AR61" s="109"/>
      <c r="AS61" s="109"/>
      <c r="AT61" s="109"/>
      <c r="AU61" s="109"/>
      <c r="AV61" s="109"/>
      <c r="AW61" s="109"/>
      <c r="AX61" s="109"/>
      <c r="AY61" s="109"/>
      <c r="AZ61" s="109"/>
      <c r="BA61" s="109"/>
      <c r="BB61" s="109"/>
      <c r="BC61" s="109"/>
      <c r="BD61" s="109"/>
      <c r="BE61" s="109"/>
      <c r="BF61" s="109"/>
      <c r="BG61" s="109"/>
      <c r="BH61" s="109"/>
      <c r="BI61" s="109"/>
      <c r="BJ61" s="109"/>
      <c r="BK61" s="109"/>
      <c r="BL61" s="109"/>
      <c r="BM61" s="109"/>
      <c r="BN61" s="109"/>
      <c r="BO61" s="109"/>
      <c r="BP61" s="109"/>
      <c r="BQ61" s="109"/>
      <c r="BR61" s="109"/>
      <c r="BS61" s="109"/>
      <c r="BT61" s="51"/>
      <c r="BU61" s="51"/>
      <c r="BV61" s="51"/>
      <c r="BW61" s="51"/>
      <c r="BX61" s="51"/>
      <c r="BY61" s="51"/>
      <c r="BZ61" s="51"/>
      <c r="CA61" s="51"/>
      <c r="CB61" s="51"/>
      <c r="CC61" s="51"/>
      <c r="CD61" s="51"/>
      <c r="CE61" s="51"/>
      <c r="CF61" s="51"/>
      <c r="CG61" s="51"/>
      <c r="CH61" s="51"/>
      <c r="CI61" s="51"/>
      <c r="CJ61" s="51"/>
      <c r="CK61" s="51"/>
      <c r="CL61" s="51"/>
      <c r="CM61" s="51"/>
      <c r="CN61" s="51"/>
      <c r="CO61" s="51"/>
      <c r="CP61" s="51"/>
      <c r="CQ61" s="51"/>
      <c r="CR61" s="51"/>
      <c r="CS61" s="51"/>
      <c r="CT61" s="51"/>
      <c r="CU61" s="51"/>
      <c r="CV61" s="51"/>
      <c r="CW61" s="51"/>
      <c r="CX61" s="51"/>
      <c r="CY61" s="51"/>
      <c r="CZ61" s="51"/>
      <c r="DA61" s="51"/>
      <c r="DB61" s="51"/>
      <c r="DC61" s="51"/>
    </row>
    <row r="62" spans="1:107">
      <c r="A62" s="13"/>
      <c r="B62" s="89"/>
      <c r="C62" s="80"/>
      <c r="D62" s="81"/>
      <c r="E62" s="222"/>
      <c r="F62" s="223"/>
      <c r="G62" s="222"/>
      <c r="H62" s="224"/>
      <c r="I62" s="69"/>
      <c r="J62" s="90"/>
      <c r="K62" s="80"/>
      <c r="L62" s="81"/>
      <c r="M62" s="222"/>
      <c r="N62" s="223"/>
      <c r="O62" s="222"/>
      <c r="P62" s="216"/>
      <c r="Q62" s="69"/>
      <c r="R62" s="91"/>
      <c r="S62" s="80"/>
      <c r="T62" s="81"/>
      <c r="U62" s="222"/>
      <c r="V62" s="223"/>
      <c r="W62" s="234"/>
      <c r="X62" s="214"/>
      <c r="Y62" s="16"/>
      <c r="Z62" s="229"/>
      <c r="AA62" s="218"/>
      <c r="AB62" s="218"/>
      <c r="AC62" s="218"/>
      <c r="AD62" s="218"/>
      <c r="AE62" s="218"/>
      <c r="AF62" s="230"/>
      <c r="AG62" s="25"/>
      <c r="AH62" s="51"/>
      <c r="AI62" s="109"/>
      <c r="AJ62" s="109"/>
      <c r="AK62" s="109"/>
      <c r="AL62" s="109"/>
      <c r="AM62" s="109"/>
      <c r="AN62" s="109"/>
      <c r="AO62" s="109"/>
      <c r="AP62" s="109"/>
      <c r="AQ62" s="109"/>
      <c r="AR62" s="109"/>
      <c r="AS62" s="109"/>
      <c r="AT62" s="109"/>
      <c r="AU62" s="109"/>
      <c r="AV62" s="109"/>
      <c r="AW62" s="109"/>
      <c r="AX62" s="109"/>
      <c r="AY62" s="109"/>
      <c r="AZ62" s="109"/>
      <c r="BA62" s="109"/>
      <c r="BB62" s="109"/>
      <c r="BC62" s="109"/>
      <c r="BD62" s="109"/>
      <c r="BE62" s="109"/>
      <c r="BF62" s="109"/>
      <c r="BG62" s="109"/>
      <c r="BH62" s="109"/>
      <c r="BI62" s="109"/>
      <c r="BJ62" s="109"/>
      <c r="BK62" s="109"/>
      <c r="BL62" s="109"/>
      <c r="BM62" s="109"/>
      <c r="BN62" s="109"/>
      <c r="BO62" s="109"/>
      <c r="BP62" s="109"/>
      <c r="BQ62" s="109"/>
      <c r="BR62" s="109"/>
      <c r="BS62" s="109"/>
      <c r="BT62" s="51"/>
      <c r="BU62" s="51"/>
      <c r="BV62" s="51"/>
      <c r="BW62" s="51"/>
      <c r="BX62" s="51"/>
      <c r="BY62" s="51"/>
      <c r="BZ62" s="51"/>
      <c r="CA62" s="51"/>
      <c r="CB62" s="51"/>
      <c r="CC62" s="51"/>
      <c r="CD62" s="51"/>
      <c r="CE62" s="51"/>
      <c r="CF62" s="51"/>
      <c r="CG62" s="51"/>
      <c r="CH62" s="51"/>
      <c r="CI62" s="51"/>
      <c r="CJ62" s="51"/>
      <c r="CK62" s="51"/>
      <c r="CL62" s="51"/>
      <c r="CM62" s="51"/>
      <c r="CN62" s="51"/>
      <c r="CO62" s="51"/>
      <c r="CP62" s="51"/>
      <c r="CQ62" s="51"/>
      <c r="CR62" s="51"/>
      <c r="CS62" s="51"/>
      <c r="CT62" s="51"/>
      <c r="CU62" s="51"/>
      <c r="CV62" s="51"/>
      <c r="CW62" s="51"/>
      <c r="CX62" s="51"/>
      <c r="CY62" s="51"/>
      <c r="CZ62" s="51"/>
      <c r="DA62" s="51"/>
      <c r="DB62" s="51"/>
      <c r="DC62" s="51"/>
    </row>
    <row r="63" spans="1:107">
      <c r="A63" s="13"/>
      <c r="B63" s="89"/>
      <c r="C63" s="80"/>
      <c r="D63" s="81"/>
      <c r="E63" s="222"/>
      <c r="F63" s="223"/>
      <c r="G63" s="222"/>
      <c r="H63" s="224"/>
      <c r="I63" s="69"/>
      <c r="J63" s="90"/>
      <c r="K63" s="80"/>
      <c r="L63" s="81"/>
      <c r="M63" s="222"/>
      <c r="N63" s="223"/>
      <c r="O63" s="222"/>
      <c r="P63" s="216"/>
      <c r="Q63" s="69"/>
      <c r="R63" s="91"/>
      <c r="S63" s="80"/>
      <c r="T63" s="81"/>
      <c r="U63" s="222"/>
      <c r="V63" s="223"/>
      <c r="W63" s="234"/>
      <c r="X63" s="214"/>
      <c r="Y63" s="16"/>
      <c r="Z63" s="229"/>
      <c r="AA63" s="218"/>
      <c r="AB63" s="218"/>
      <c r="AC63" s="218"/>
      <c r="AD63" s="218"/>
      <c r="AE63" s="218"/>
      <c r="AF63" s="230"/>
      <c r="AG63" s="25"/>
      <c r="AH63" s="51"/>
      <c r="AI63" s="109"/>
      <c r="AJ63" s="109"/>
      <c r="AK63" s="109"/>
      <c r="AL63" s="109"/>
      <c r="AM63" s="109"/>
      <c r="AN63" s="109"/>
      <c r="AO63" s="109"/>
      <c r="AP63" s="109"/>
      <c r="AQ63" s="109"/>
      <c r="AR63" s="109"/>
      <c r="AS63" s="109"/>
      <c r="AT63" s="109"/>
      <c r="AU63" s="109"/>
      <c r="AV63" s="109"/>
      <c r="AW63" s="109"/>
      <c r="AX63" s="109"/>
      <c r="AY63" s="109"/>
      <c r="AZ63" s="109"/>
      <c r="BA63" s="109"/>
      <c r="BB63" s="109"/>
      <c r="BC63" s="109"/>
      <c r="BD63" s="109"/>
      <c r="BE63" s="109"/>
      <c r="BF63" s="109"/>
      <c r="BG63" s="109"/>
      <c r="BH63" s="109"/>
      <c r="BI63" s="109"/>
      <c r="BJ63" s="109"/>
      <c r="BK63" s="109"/>
      <c r="BL63" s="109"/>
      <c r="BM63" s="109"/>
      <c r="BN63" s="109"/>
      <c r="BO63" s="109"/>
      <c r="BP63" s="109"/>
      <c r="BQ63" s="109"/>
      <c r="BR63" s="109"/>
      <c r="BS63" s="109"/>
      <c r="BT63" s="51"/>
      <c r="BU63" s="51"/>
      <c r="BV63" s="51"/>
      <c r="BW63" s="51"/>
      <c r="BX63" s="51"/>
      <c r="BY63" s="51"/>
      <c r="BZ63" s="51"/>
      <c r="CA63" s="51"/>
      <c r="CB63" s="51"/>
      <c r="CC63" s="51"/>
      <c r="CD63" s="51"/>
      <c r="CE63" s="51"/>
      <c r="CF63" s="51"/>
      <c r="CG63" s="51"/>
      <c r="CH63" s="51"/>
      <c r="CI63" s="51"/>
      <c r="CJ63" s="51"/>
      <c r="CK63" s="51"/>
      <c r="CL63" s="51"/>
      <c r="CM63" s="51"/>
      <c r="CN63" s="51"/>
      <c r="CO63" s="51"/>
      <c r="CP63" s="51"/>
      <c r="CQ63" s="51"/>
      <c r="CR63" s="51"/>
      <c r="CS63" s="51"/>
      <c r="CT63" s="51"/>
      <c r="CU63" s="51"/>
      <c r="CV63" s="51"/>
      <c r="CW63" s="51"/>
      <c r="CX63" s="51"/>
      <c r="CY63" s="51"/>
      <c r="CZ63" s="51"/>
      <c r="DA63" s="51"/>
      <c r="DB63" s="51"/>
      <c r="DC63" s="51"/>
    </row>
    <row r="64" spans="1:107">
      <c r="A64" s="13"/>
      <c r="B64" s="89"/>
      <c r="C64" s="80"/>
      <c r="D64" s="81"/>
      <c r="E64" s="222"/>
      <c r="F64" s="223"/>
      <c r="G64" s="222"/>
      <c r="H64" s="224"/>
      <c r="I64" s="69"/>
      <c r="J64" s="90"/>
      <c r="K64" s="80"/>
      <c r="L64" s="81"/>
      <c r="M64" s="222"/>
      <c r="N64" s="223"/>
      <c r="O64" s="222"/>
      <c r="P64" s="216"/>
      <c r="Q64" s="69"/>
      <c r="R64" s="91"/>
      <c r="S64" s="80"/>
      <c r="T64" s="81"/>
      <c r="U64" s="222"/>
      <c r="V64" s="223"/>
      <c r="W64" s="234"/>
      <c r="X64" s="214"/>
      <c r="Y64" s="16"/>
      <c r="Z64" s="229"/>
      <c r="AA64" s="218"/>
      <c r="AB64" s="218"/>
      <c r="AC64" s="218"/>
      <c r="AD64" s="218"/>
      <c r="AE64" s="218"/>
      <c r="AF64" s="230"/>
      <c r="AG64" s="25"/>
      <c r="AH64" s="51"/>
      <c r="AI64" s="109"/>
      <c r="AJ64" s="109"/>
      <c r="AK64" s="109"/>
      <c r="AL64" s="109"/>
      <c r="AM64" s="109"/>
      <c r="AN64" s="109"/>
      <c r="AO64" s="109"/>
      <c r="AP64" s="109"/>
      <c r="AQ64" s="109"/>
      <c r="AR64" s="109"/>
      <c r="AS64" s="109"/>
      <c r="AT64" s="109"/>
      <c r="AU64" s="109"/>
      <c r="AV64" s="109"/>
      <c r="AW64" s="109"/>
      <c r="AX64" s="109"/>
      <c r="AY64" s="109"/>
      <c r="AZ64" s="109"/>
      <c r="BA64" s="109"/>
      <c r="BB64" s="109"/>
      <c r="BC64" s="109"/>
      <c r="BD64" s="109"/>
      <c r="BE64" s="109"/>
      <c r="BF64" s="109"/>
      <c r="BG64" s="109"/>
      <c r="BH64" s="109"/>
      <c r="BI64" s="109"/>
      <c r="BJ64" s="109"/>
      <c r="BK64" s="109"/>
      <c r="BL64" s="109"/>
      <c r="BM64" s="109"/>
      <c r="BN64" s="109"/>
      <c r="BO64" s="109"/>
      <c r="BP64" s="109"/>
      <c r="BQ64" s="109"/>
      <c r="BR64" s="109"/>
      <c r="BS64" s="109"/>
      <c r="BT64" s="51"/>
      <c r="BU64" s="51"/>
      <c r="BV64" s="51"/>
      <c r="BW64" s="51"/>
      <c r="BX64" s="51"/>
      <c r="BY64" s="51"/>
      <c r="BZ64" s="51"/>
      <c r="CA64" s="51"/>
      <c r="CB64" s="51"/>
      <c r="CC64" s="51"/>
      <c r="CD64" s="51"/>
      <c r="CE64" s="51"/>
      <c r="CF64" s="51"/>
      <c r="CG64" s="51"/>
      <c r="CH64" s="51"/>
      <c r="CI64" s="51"/>
      <c r="CJ64" s="51"/>
      <c r="CK64" s="51"/>
      <c r="CL64" s="51"/>
      <c r="CM64" s="51"/>
      <c r="CN64" s="51"/>
      <c r="CO64" s="51"/>
      <c r="CP64" s="51"/>
      <c r="CQ64" s="51"/>
      <c r="CR64" s="51"/>
      <c r="CS64" s="51"/>
      <c r="CT64" s="51"/>
      <c r="CU64" s="51"/>
      <c r="CV64" s="51"/>
      <c r="CW64" s="51"/>
      <c r="CX64" s="51"/>
      <c r="CY64" s="51"/>
      <c r="CZ64" s="51"/>
      <c r="DA64" s="51"/>
      <c r="DB64" s="51"/>
      <c r="DC64" s="51"/>
    </row>
    <row r="65" spans="1:107">
      <c r="A65" s="13"/>
      <c r="B65" s="89"/>
      <c r="C65" s="80"/>
      <c r="D65" s="81"/>
      <c r="E65" s="222"/>
      <c r="F65" s="223"/>
      <c r="G65" s="222"/>
      <c r="H65" s="224"/>
      <c r="I65" s="69"/>
      <c r="J65" s="90"/>
      <c r="K65" s="80"/>
      <c r="L65" s="81"/>
      <c r="M65" s="222"/>
      <c r="N65" s="223"/>
      <c r="O65" s="222"/>
      <c r="P65" s="216"/>
      <c r="Q65" s="69"/>
      <c r="R65" s="91"/>
      <c r="S65" s="80"/>
      <c r="T65" s="81"/>
      <c r="U65" s="222"/>
      <c r="V65" s="223"/>
      <c r="W65" s="234"/>
      <c r="X65" s="214"/>
      <c r="Y65" s="16"/>
      <c r="Z65" s="229"/>
      <c r="AA65" s="218"/>
      <c r="AB65" s="218"/>
      <c r="AC65" s="218"/>
      <c r="AD65" s="218"/>
      <c r="AE65" s="218"/>
      <c r="AF65" s="230"/>
      <c r="AG65" s="25"/>
      <c r="AH65" s="51"/>
      <c r="AI65" s="109"/>
      <c r="AJ65" s="109"/>
      <c r="AK65" s="109"/>
      <c r="AL65" s="109"/>
      <c r="AM65" s="109"/>
      <c r="AN65" s="109"/>
      <c r="AO65" s="109"/>
      <c r="AP65" s="109"/>
      <c r="AQ65" s="109"/>
      <c r="AR65" s="109"/>
      <c r="AS65" s="109"/>
      <c r="AT65" s="109"/>
      <c r="AU65" s="109"/>
      <c r="AV65" s="109"/>
      <c r="AW65" s="109"/>
      <c r="AX65" s="109"/>
      <c r="AY65" s="109"/>
      <c r="AZ65" s="109"/>
      <c r="BA65" s="109"/>
      <c r="BB65" s="109"/>
      <c r="BC65" s="109"/>
      <c r="BD65" s="109"/>
      <c r="BE65" s="109"/>
      <c r="BF65" s="109"/>
      <c r="BG65" s="109"/>
      <c r="BH65" s="109"/>
      <c r="BI65" s="109"/>
      <c r="BJ65" s="109"/>
      <c r="BK65" s="109"/>
      <c r="BL65" s="109"/>
      <c r="BM65" s="109"/>
      <c r="BN65" s="109"/>
      <c r="BO65" s="109"/>
      <c r="BP65" s="109"/>
      <c r="BQ65" s="109"/>
      <c r="BR65" s="109"/>
      <c r="BS65" s="109"/>
      <c r="BT65" s="51"/>
      <c r="BU65" s="51"/>
      <c r="BV65" s="51"/>
      <c r="BW65" s="51"/>
      <c r="BX65" s="51"/>
      <c r="BY65" s="51"/>
      <c r="BZ65" s="51"/>
      <c r="CA65" s="51"/>
      <c r="CB65" s="51"/>
      <c r="CC65" s="51"/>
      <c r="CD65" s="51"/>
      <c r="CE65" s="51"/>
      <c r="CF65" s="51"/>
      <c r="CG65" s="51"/>
      <c r="CH65" s="51"/>
      <c r="CI65" s="51"/>
      <c r="CJ65" s="51"/>
      <c r="CK65" s="51"/>
      <c r="CL65" s="51"/>
      <c r="CM65" s="51"/>
      <c r="CN65" s="51"/>
      <c r="CO65" s="51"/>
      <c r="CP65" s="51"/>
      <c r="CQ65" s="51"/>
      <c r="CR65" s="51"/>
      <c r="CS65" s="51"/>
      <c r="CT65" s="51"/>
      <c r="CU65" s="51"/>
      <c r="CV65" s="51"/>
      <c r="CW65" s="51"/>
      <c r="CX65" s="51"/>
      <c r="CY65" s="51"/>
      <c r="CZ65" s="51"/>
      <c r="DA65" s="51"/>
      <c r="DB65" s="51"/>
      <c r="DC65" s="51"/>
    </row>
    <row r="66" spans="1:107">
      <c r="A66" s="13"/>
      <c r="B66" s="95"/>
      <c r="C66" s="96"/>
      <c r="D66" s="97"/>
      <c r="E66" s="225"/>
      <c r="F66" s="226"/>
      <c r="G66" s="225"/>
      <c r="H66" s="227"/>
      <c r="I66" s="69"/>
      <c r="J66" s="98"/>
      <c r="K66" s="99"/>
      <c r="L66" s="100"/>
      <c r="M66" s="219"/>
      <c r="N66" s="220"/>
      <c r="O66" s="219"/>
      <c r="P66" s="221"/>
      <c r="Q66" s="69"/>
      <c r="R66" s="101"/>
      <c r="S66" s="102"/>
      <c r="T66" s="103"/>
      <c r="U66" s="235"/>
      <c r="V66" s="236"/>
      <c r="W66" s="237"/>
      <c r="X66" s="238"/>
      <c r="Y66" s="16"/>
      <c r="Z66" s="231"/>
      <c r="AA66" s="232"/>
      <c r="AB66" s="232"/>
      <c r="AC66" s="232"/>
      <c r="AD66" s="232"/>
      <c r="AE66" s="232"/>
      <c r="AF66" s="233"/>
      <c r="AG66" s="25"/>
      <c r="AH66" s="51"/>
      <c r="AI66" s="109"/>
      <c r="AJ66" s="109"/>
      <c r="AK66" s="109"/>
      <c r="AL66" s="109"/>
      <c r="AM66" s="109"/>
      <c r="AN66" s="109"/>
      <c r="AO66" s="109"/>
      <c r="AP66" s="109"/>
      <c r="AQ66" s="109"/>
      <c r="AR66" s="109"/>
      <c r="AS66" s="109"/>
      <c r="AT66" s="109"/>
      <c r="AU66" s="109"/>
      <c r="AV66" s="109"/>
      <c r="AW66" s="109"/>
      <c r="AX66" s="109"/>
      <c r="AY66" s="109"/>
      <c r="AZ66" s="109"/>
      <c r="BA66" s="109"/>
      <c r="BB66" s="109"/>
      <c r="BC66" s="109"/>
      <c r="BD66" s="109"/>
      <c r="BE66" s="109"/>
      <c r="BF66" s="109"/>
      <c r="BG66" s="109"/>
      <c r="BH66" s="109"/>
      <c r="BI66" s="109"/>
      <c r="BJ66" s="109"/>
      <c r="BK66" s="109"/>
      <c r="BL66" s="109"/>
      <c r="BM66" s="109"/>
      <c r="BN66" s="109"/>
      <c r="BO66" s="109"/>
      <c r="BP66" s="109"/>
      <c r="BQ66" s="109"/>
      <c r="BR66" s="109"/>
      <c r="BS66" s="109"/>
      <c r="BT66" s="51"/>
      <c r="BU66" s="51"/>
      <c r="BV66" s="51"/>
      <c r="BW66" s="51"/>
      <c r="BX66" s="51"/>
      <c r="BY66" s="51"/>
      <c r="BZ66" s="51"/>
      <c r="CA66" s="51"/>
      <c r="CB66" s="51"/>
      <c r="CC66" s="51"/>
      <c r="CD66" s="51"/>
      <c r="CE66" s="51"/>
      <c r="CF66" s="51"/>
      <c r="CG66" s="51"/>
      <c r="CH66" s="51"/>
      <c r="CI66" s="51"/>
      <c r="CJ66" s="51"/>
      <c r="CK66" s="51"/>
      <c r="CL66" s="51"/>
      <c r="CM66" s="51"/>
      <c r="CN66" s="51"/>
      <c r="CO66" s="51"/>
      <c r="CP66" s="51"/>
      <c r="CQ66" s="51"/>
      <c r="CR66" s="51"/>
      <c r="CS66" s="51"/>
      <c r="CT66" s="51"/>
      <c r="CU66" s="51"/>
      <c r="CV66" s="51"/>
      <c r="CW66" s="51"/>
      <c r="CX66" s="51"/>
      <c r="CY66" s="51"/>
      <c r="CZ66" s="51"/>
      <c r="DA66" s="51"/>
      <c r="DB66" s="51"/>
      <c r="DC66" s="51"/>
    </row>
    <row r="67" spans="1:107">
      <c r="A67" s="13"/>
      <c r="B67" s="13"/>
      <c r="C67" s="13"/>
      <c r="D67" s="13"/>
      <c r="E67" s="13"/>
      <c r="F67" s="13"/>
      <c r="G67" s="13"/>
      <c r="H67" s="13"/>
      <c r="I67" s="13"/>
      <c r="J67" s="13"/>
      <c r="K67" s="13"/>
      <c r="L67" s="13"/>
      <c r="M67" s="13"/>
      <c r="N67" s="13"/>
      <c r="O67" s="13"/>
      <c r="P67" s="13"/>
      <c r="Q67" s="13"/>
      <c r="R67" s="13"/>
      <c r="S67" s="13"/>
      <c r="T67" s="13"/>
      <c r="U67" s="13"/>
      <c r="V67" s="13"/>
      <c r="W67" s="13"/>
      <c r="X67" s="13"/>
      <c r="Y67" s="13"/>
      <c r="Z67" s="228"/>
      <c r="AA67" s="143"/>
      <c r="AB67" s="143"/>
      <c r="AC67" s="143"/>
      <c r="AD67" s="143"/>
      <c r="AE67" s="143"/>
      <c r="AF67" s="143"/>
      <c r="AG67" s="25"/>
      <c r="AH67" s="25"/>
      <c r="AI67" s="108"/>
      <c r="AJ67" s="108"/>
      <c r="AK67" s="108"/>
      <c r="AL67" s="108"/>
      <c r="AM67" s="108"/>
      <c r="AN67" s="108"/>
      <c r="AO67" s="108"/>
      <c r="AP67" s="108"/>
      <c r="AQ67" s="108"/>
      <c r="AR67" s="108"/>
      <c r="AS67" s="108"/>
      <c r="AT67" s="108"/>
      <c r="AU67" s="108"/>
      <c r="AV67" s="108"/>
      <c r="AW67" s="108"/>
      <c r="AX67" s="108"/>
      <c r="AY67" s="108"/>
      <c r="AZ67" s="108"/>
      <c r="BA67" s="108"/>
      <c r="BB67" s="108"/>
      <c r="BC67" s="108"/>
      <c r="BD67" s="108"/>
      <c r="BE67" s="108"/>
      <c r="BF67" s="108"/>
      <c r="BG67" s="108"/>
      <c r="BH67" s="108"/>
      <c r="BI67" s="108"/>
      <c r="BJ67" s="108"/>
      <c r="BK67" s="108"/>
      <c r="BL67" s="108"/>
      <c r="BM67" s="108"/>
      <c r="BN67" s="108"/>
      <c r="BO67" s="108"/>
      <c r="BP67" s="108"/>
      <c r="BQ67" s="108"/>
      <c r="BR67" s="108"/>
      <c r="BS67" s="108"/>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c r="DA67" s="25"/>
      <c r="DB67" s="25"/>
      <c r="DC67" s="25"/>
    </row>
    <row r="68" spans="1:107">
      <c r="A68" s="13"/>
      <c r="B68" s="13"/>
      <c r="C68" s="13"/>
      <c r="D68" s="13"/>
      <c r="E68" s="13"/>
      <c r="F68" s="13"/>
      <c r="G68" s="13"/>
      <c r="H68" s="13"/>
      <c r="I68" s="13"/>
      <c r="J68" s="13"/>
      <c r="K68" s="13"/>
      <c r="L68" s="13"/>
      <c r="M68" s="13"/>
      <c r="N68" s="13"/>
      <c r="O68" s="13"/>
      <c r="P68" s="13"/>
      <c r="Q68" s="13"/>
      <c r="R68" s="13"/>
      <c r="S68" s="13"/>
      <c r="T68" s="13"/>
      <c r="U68" s="13"/>
      <c r="V68" s="13"/>
      <c r="W68" s="13"/>
      <c r="X68" s="13"/>
      <c r="Y68" s="13"/>
      <c r="Z68" s="228"/>
      <c r="AA68" s="143"/>
      <c r="AB68" s="143"/>
      <c r="AC68" s="143"/>
      <c r="AD68" s="143"/>
      <c r="AE68" s="143"/>
      <c r="AF68" s="143"/>
      <c r="AG68" s="25"/>
      <c r="AH68" s="25"/>
      <c r="AI68" s="108"/>
      <c r="AJ68" s="108"/>
      <c r="AK68" s="108"/>
      <c r="AL68" s="108"/>
      <c r="AM68" s="108"/>
      <c r="AN68" s="108"/>
      <c r="AO68" s="108"/>
      <c r="AP68" s="108"/>
      <c r="AQ68" s="108"/>
      <c r="AR68" s="108"/>
      <c r="AS68" s="108"/>
      <c r="AT68" s="108"/>
      <c r="AU68" s="108"/>
      <c r="AV68" s="108"/>
      <c r="AW68" s="108"/>
      <c r="AX68" s="108"/>
      <c r="AY68" s="108"/>
      <c r="AZ68" s="108"/>
      <c r="BA68" s="108"/>
      <c r="BB68" s="108"/>
      <c r="BC68" s="108"/>
      <c r="BD68" s="108"/>
      <c r="BE68" s="108"/>
      <c r="BF68" s="108"/>
      <c r="BG68" s="108"/>
      <c r="BH68" s="108"/>
      <c r="BI68" s="108"/>
      <c r="BJ68" s="108"/>
      <c r="BK68" s="108"/>
      <c r="BL68" s="108"/>
      <c r="BM68" s="108"/>
      <c r="BN68" s="108"/>
      <c r="BO68" s="108"/>
      <c r="BP68" s="108"/>
      <c r="BQ68" s="108"/>
      <c r="BR68" s="108"/>
      <c r="BS68" s="108"/>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c r="DA68" s="25"/>
      <c r="DB68" s="25"/>
      <c r="DC68" s="25"/>
    </row>
    <row r="69" spans="1:107">
      <c r="A69" s="13"/>
      <c r="B69" s="13"/>
      <c r="C69" s="13"/>
      <c r="D69" s="13"/>
      <c r="E69" s="13"/>
      <c r="F69" s="13"/>
      <c r="G69" s="13"/>
      <c r="H69" s="13"/>
      <c r="I69" s="13"/>
      <c r="J69" s="13"/>
      <c r="K69" s="13"/>
      <c r="L69" s="13"/>
      <c r="M69" s="13"/>
      <c r="N69" s="13"/>
      <c r="O69" s="13"/>
      <c r="P69" s="13"/>
      <c r="Q69" s="13"/>
      <c r="R69" s="13"/>
      <c r="S69" s="13"/>
      <c r="T69" s="13"/>
      <c r="U69" s="13"/>
      <c r="V69" s="13"/>
      <c r="W69" s="13"/>
      <c r="X69" s="13"/>
      <c r="Y69" s="13"/>
      <c r="Z69" s="228"/>
      <c r="AA69" s="143"/>
      <c r="AB69" s="143"/>
      <c r="AC69" s="143"/>
      <c r="AD69" s="143"/>
      <c r="AE69" s="143"/>
      <c r="AF69" s="143"/>
      <c r="AG69" s="25"/>
      <c r="AH69" s="25"/>
      <c r="AI69" s="108"/>
      <c r="AJ69" s="108"/>
      <c r="AK69" s="108"/>
      <c r="AL69" s="108"/>
      <c r="AM69" s="108"/>
      <c r="AN69" s="108"/>
      <c r="AO69" s="108"/>
      <c r="AP69" s="108"/>
      <c r="AQ69" s="108"/>
      <c r="AR69" s="108"/>
      <c r="AS69" s="108"/>
      <c r="AT69" s="108"/>
      <c r="AU69" s="108"/>
      <c r="AV69" s="108"/>
      <c r="AW69" s="108"/>
      <c r="AX69" s="108"/>
      <c r="AY69" s="108"/>
      <c r="AZ69" s="108"/>
      <c r="BA69" s="108"/>
      <c r="BB69" s="108"/>
      <c r="BC69" s="108"/>
      <c r="BD69" s="108"/>
      <c r="BE69" s="108"/>
      <c r="BF69" s="108"/>
      <c r="BG69" s="108"/>
      <c r="BH69" s="108"/>
      <c r="BI69" s="108"/>
      <c r="BJ69" s="108"/>
      <c r="BK69" s="108"/>
      <c r="BL69" s="108"/>
      <c r="BM69" s="108"/>
      <c r="BN69" s="108"/>
      <c r="BO69" s="108"/>
      <c r="BP69" s="108"/>
      <c r="BQ69" s="108"/>
      <c r="BR69" s="108"/>
      <c r="BS69" s="108"/>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c r="DA69" s="25"/>
      <c r="DB69" s="25"/>
      <c r="DC69" s="25"/>
    </row>
    <row r="70" spans="1:107">
      <c r="A70" s="13"/>
      <c r="B70" s="13"/>
      <c r="C70" s="13"/>
      <c r="D70" s="24"/>
      <c r="E70" s="13"/>
      <c r="F70" s="13"/>
      <c r="G70" s="13"/>
      <c r="H70" s="13"/>
      <c r="I70" s="13"/>
      <c r="J70" s="13"/>
      <c r="K70" s="13"/>
      <c r="L70" s="13"/>
      <c r="M70" s="13"/>
      <c r="N70" s="13"/>
      <c r="O70" s="13"/>
      <c r="P70" s="13"/>
      <c r="Q70" s="13"/>
      <c r="R70" s="13"/>
      <c r="S70" s="13"/>
      <c r="T70" s="13"/>
      <c r="U70" s="13"/>
      <c r="V70" s="13"/>
      <c r="W70" s="13"/>
      <c r="X70" s="13"/>
      <c r="Y70" s="13"/>
      <c r="Z70" s="228"/>
      <c r="AA70" s="143"/>
      <c r="AB70" s="143"/>
      <c r="AC70" s="143"/>
      <c r="AD70" s="143"/>
      <c r="AE70" s="143"/>
      <c r="AF70" s="143"/>
      <c r="AG70" s="25"/>
      <c r="AH70" s="25"/>
      <c r="AI70" s="108"/>
      <c r="AJ70" s="108"/>
      <c r="AK70" s="108"/>
      <c r="AL70" s="108"/>
      <c r="AM70" s="108"/>
      <c r="AN70" s="108"/>
      <c r="AO70" s="108"/>
      <c r="AP70" s="108"/>
      <c r="AQ70" s="108"/>
      <c r="AR70" s="108"/>
      <c r="AS70" s="108"/>
      <c r="AT70" s="108"/>
      <c r="AU70" s="108"/>
      <c r="AV70" s="108"/>
      <c r="AW70" s="108"/>
      <c r="AX70" s="108"/>
      <c r="AY70" s="108"/>
      <c r="AZ70" s="108"/>
      <c r="BA70" s="108"/>
      <c r="BB70" s="108"/>
      <c r="BC70" s="108"/>
      <c r="BD70" s="108"/>
      <c r="BE70" s="108"/>
      <c r="BF70" s="108"/>
      <c r="BG70" s="108"/>
      <c r="BH70" s="108"/>
      <c r="BI70" s="108"/>
      <c r="BJ70" s="108"/>
      <c r="BK70" s="108"/>
      <c r="BL70" s="108"/>
      <c r="BM70" s="108"/>
      <c r="BN70" s="108"/>
      <c r="BO70" s="108"/>
      <c r="BP70" s="108"/>
      <c r="BQ70" s="108"/>
      <c r="BR70" s="108"/>
      <c r="BS70" s="108"/>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c r="DA70" s="25"/>
      <c r="DB70" s="25"/>
      <c r="DC70" s="25"/>
    </row>
  </sheetData>
  <sheetProtection formatCells="0" formatColumns="0" formatRows="0" insertColumns="0" insertRows="0" insertHyperlinks="0" deleteColumns="0" deleteRows="0" sort="0" autoFilter="0" pivotTables="0"/>
  <mergeCells count="206">
    <mergeCell ref="Z59:AF59"/>
    <mergeCell ref="Z60:AF60"/>
    <mergeCell ref="Z46:AF48"/>
    <mergeCell ref="Z49:AF49"/>
    <mergeCell ref="Z50:AF50"/>
    <mergeCell ref="U35:V35"/>
    <mergeCell ref="W35:X35"/>
    <mergeCell ref="Z30:AA30"/>
    <mergeCell ref="AC30:AD30"/>
    <mergeCell ref="AC31:AD31"/>
    <mergeCell ref="AE31:AF31"/>
    <mergeCell ref="AC32:AD32"/>
    <mergeCell ref="AE32:AF32"/>
    <mergeCell ref="Z51:AF51"/>
    <mergeCell ref="Z42:AF42"/>
    <mergeCell ref="Z43:AF43"/>
    <mergeCell ref="AC33:AD33"/>
    <mergeCell ref="AE33:AF33"/>
    <mergeCell ref="AC35:AD35"/>
    <mergeCell ref="AE35:AF35"/>
    <mergeCell ref="Z37:AF39"/>
    <mergeCell ref="Z40:AF40"/>
    <mergeCell ref="Z41:AF41"/>
    <mergeCell ref="Z44:AF44"/>
    <mergeCell ref="G34:H34"/>
    <mergeCell ref="G33:H33"/>
    <mergeCell ref="D8:H8"/>
    <mergeCell ref="D9:H9"/>
    <mergeCell ref="D10:H10"/>
    <mergeCell ref="L9:P9"/>
    <mergeCell ref="L10:P10"/>
    <mergeCell ref="D11:H11"/>
    <mergeCell ref="D12:H12"/>
    <mergeCell ref="L11:P11"/>
    <mergeCell ref="L12:P12"/>
    <mergeCell ref="J13:K13"/>
    <mergeCell ref="M32:N32"/>
    <mergeCell ref="M33:N33"/>
    <mergeCell ref="B29:H29"/>
    <mergeCell ref="J29:P29"/>
    <mergeCell ref="G31:H31"/>
    <mergeCell ref="E32:F32"/>
    <mergeCell ref="G32:H32"/>
    <mergeCell ref="R30:S30"/>
    <mergeCell ref="U30:V30"/>
    <mergeCell ref="O32:P32"/>
    <mergeCell ref="R6:X7"/>
    <mergeCell ref="Z6:AF7"/>
    <mergeCell ref="B8:C8"/>
    <mergeCell ref="J8:K8"/>
    <mergeCell ref="AB8:AF8"/>
    <mergeCell ref="Z8:AA8"/>
    <mergeCell ref="J9:K9"/>
    <mergeCell ref="R10:S12"/>
    <mergeCell ref="T10:X10"/>
    <mergeCell ref="T11:X11"/>
    <mergeCell ref="R13:S13"/>
    <mergeCell ref="W30:X30"/>
    <mergeCell ref="B10:C12"/>
    <mergeCell ref="B13:C13"/>
    <mergeCell ref="R8:S8"/>
    <mergeCell ref="R9:S9"/>
    <mergeCell ref="T9:X9"/>
    <mergeCell ref="T8:X8"/>
    <mergeCell ref="Z9:AA9"/>
    <mergeCell ref="AB9:AF9"/>
    <mergeCell ref="B6:H7"/>
    <mergeCell ref="Z3:AF3"/>
    <mergeCell ref="AJ5:AO5"/>
    <mergeCell ref="Z1:AF1"/>
    <mergeCell ref="B2:H4"/>
    <mergeCell ref="Z2:AF2"/>
    <mergeCell ref="J3:M4"/>
    <mergeCell ref="N3:P4"/>
    <mergeCell ref="R3:U4"/>
    <mergeCell ref="V3:X4"/>
    <mergeCell ref="J6:P7"/>
    <mergeCell ref="J41:K43"/>
    <mergeCell ref="J44:K44"/>
    <mergeCell ref="M30:N30"/>
    <mergeCell ref="L40:P40"/>
    <mergeCell ref="O31:P31"/>
    <mergeCell ref="J10:K12"/>
    <mergeCell ref="AB10:AF10"/>
    <mergeCell ref="AB11:AF11"/>
    <mergeCell ref="AB12:AF12"/>
    <mergeCell ref="Z13:AA13"/>
    <mergeCell ref="T12:X12"/>
    <mergeCell ref="Z10:AA12"/>
    <mergeCell ref="U31:V31"/>
    <mergeCell ref="W31:X31"/>
    <mergeCell ref="M34:N34"/>
    <mergeCell ref="O34:P34"/>
    <mergeCell ref="U34:V34"/>
    <mergeCell ref="W34:X34"/>
    <mergeCell ref="AC34:AD34"/>
    <mergeCell ref="AE34:AF34"/>
    <mergeCell ref="U33:V33"/>
    <mergeCell ref="W33:X33"/>
    <mergeCell ref="R29:X29"/>
    <mergeCell ref="G64:H64"/>
    <mergeCell ref="O64:P64"/>
    <mergeCell ref="E64:F64"/>
    <mergeCell ref="M64:N64"/>
    <mergeCell ref="R44:S44"/>
    <mergeCell ref="T42:X42"/>
    <mergeCell ref="T43:X43"/>
    <mergeCell ref="B9:C9"/>
    <mergeCell ref="L8:P8"/>
    <mergeCell ref="B30:C30"/>
    <mergeCell ref="L42:P42"/>
    <mergeCell ref="L41:P41"/>
    <mergeCell ref="D43:H43"/>
    <mergeCell ref="D41:H41"/>
    <mergeCell ref="D42:H42"/>
    <mergeCell ref="B44:C44"/>
    <mergeCell ref="O33:P33"/>
    <mergeCell ref="J37:P38"/>
    <mergeCell ref="M35:N35"/>
    <mergeCell ref="O35:P35"/>
    <mergeCell ref="L39:P39"/>
    <mergeCell ref="L43:P43"/>
    <mergeCell ref="B41:C43"/>
    <mergeCell ref="J30:K30"/>
    <mergeCell ref="Z29:AF29"/>
    <mergeCell ref="R39:S39"/>
    <mergeCell ref="T39:X39"/>
    <mergeCell ref="U32:V32"/>
    <mergeCell ref="W32:X32"/>
    <mergeCell ref="T40:X40"/>
    <mergeCell ref="E35:F35"/>
    <mergeCell ref="G35:H35"/>
    <mergeCell ref="B37:H38"/>
    <mergeCell ref="B39:C39"/>
    <mergeCell ref="D39:H39"/>
    <mergeCell ref="B40:C40"/>
    <mergeCell ref="D40:H40"/>
    <mergeCell ref="E30:F30"/>
    <mergeCell ref="G30:H30"/>
    <mergeCell ref="E31:F31"/>
    <mergeCell ref="AE30:AF30"/>
    <mergeCell ref="M31:N31"/>
    <mergeCell ref="O30:P30"/>
    <mergeCell ref="E34:F34"/>
    <mergeCell ref="J39:K39"/>
    <mergeCell ref="J40:K40"/>
    <mergeCell ref="E33:F33"/>
    <mergeCell ref="R40:S40"/>
    <mergeCell ref="Z70:AF70"/>
    <mergeCell ref="Z67:AF67"/>
    <mergeCell ref="J60:P60"/>
    <mergeCell ref="J61:K61"/>
    <mergeCell ref="O62:P62"/>
    <mergeCell ref="M63:N63"/>
    <mergeCell ref="E62:F62"/>
    <mergeCell ref="G62:H62"/>
    <mergeCell ref="B60:H60"/>
    <mergeCell ref="B61:C61"/>
    <mergeCell ref="E61:F61"/>
    <mergeCell ref="G61:H61"/>
    <mergeCell ref="E63:F63"/>
    <mergeCell ref="G63:H63"/>
    <mergeCell ref="E65:F65"/>
    <mergeCell ref="G65:H65"/>
    <mergeCell ref="U66:V66"/>
    <mergeCell ref="W66:X66"/>
    <mergeCell ref="E66:F66"/>
    <mergeCell ref="G66:H66"/>
    <mergeCell ref="W63:X63"/>
    <mergeCell ref="W64:X64"/>
    <mergeCell ref="O63:P63"/>
    <mergeCell ref="U63:V63"/>
    <mergeCell ref="R41:S43"/>
    <mergeCell ref="R37:X38"/>
    <mergeCell ref="T41:X41"/>
    <mergeCell ref="M61:N61"/>
    <mergeCell ref="O61:P61"/>
    <mergeCell ref="M62:N62"/>
    <mergeCell ref="Z68:AF68"/>
    <mergeCell ref="Z69:AF69"/>
    <mergeCell ref="U64:V64"/>
    <mergeCell ref="Z61:AF61"/>
    <mergeCell ref="Z62:AF62"/>
    <mergeCell ref="Z63:AF63"/>
    <mergeCell ref="Z64:AF64"/>
    <mergeCell ref="Z65:AF65"/>
    <mergeCell ref="U65:V65"/>
    <mergeCell ref="W65:X65"/>
    <mergeCell ref="Z52:AF52"/>
    <mergeCell ref="Z53:AF53"/>
    <mergeCell ref="Z54:AF54"/>
    <mergeCell ref="Z55:AF55"/>
    <mergeCell ref="Z56:AF56"/>
    <mergeCell ref="Z57:AF57"/>
    <mergeCell ref="Z58:AF58"/>
    <mergeCell ref="Z66:AF66"/>
    <mergeCell ref="R60:X60"/>
    <mergeCell ref="R61:S61"/>
    <mergeCell ref="U61:V61"/>
    <mergeCell ref="W61:X61"/>
    <mergeCell ref="U62:V62"/>
    <mergeCell ref="W62:X62"/>
    <mergeCell ref="M66:N66"/>
    <mergeCell ref="O66:P66"/>
    <mergeCell ref="M65:N65"/>
    <mergeCell ref="O65:P65"/>
  </mergeCells>
  <conditionalFormatting sqref="C45:H59 C62:H66 C14:H28 C31:H35">
    <cfRule type="expression" dxfId="67" priority="8">
      <formula>$B14="✓"</formula>
    </cfRule>
  </conditionalFormatting>
  <conditionalFormatting sqref="D9:H12 B14:H28 B31:H35">
    <cfRule type="expression" dxfId="66" priority="1">
      <formula>$D$9="✓"</formula>
    </cfRule>
  </conditionalFormatting>
  <conditionalFormatting sqref="D40:H43 B45:H59 B62:H66">
    <cfRule type="expression" dxfId="65" priority="5">
      <formula>$D$40="✓"</formula>
    </cfRule>
  </conditionalFormatting>
  <conditionalFormatting sqref="K45:P59 K62:P66 K14:P28 K31:P35">
    <cfRule type="expression" dxfId="64" priority="9">
      <formula>$J14="✓"</formula>
    </cfRule>
  </conditionalFormatting>
  <conditionalFormatting sqref="L9:P12 J14:P28 J31:P35">
    <cfRule type="expression" dxfId="63" priority="2">
      <formula>$L$9="✓"</formula>
    </cfRule>
  </conditionalFormatting>
  <conditionalFormatting sqref="L40:P43 J45:P59 J62:P66">
    <cfRule type="expression" dxfId="62" priority="6">
      <formula>$L$40="✓"</formula>
    </cfRule>
  </conditionalFormatting>
  <conditionalFormatting sqref="S45:X59 S62:X66 S14:X28 S31:X35">
    <cfRule type="expression" dxfId="61" priority="10">
      <formula>$R14="✓"</formula>
    </cfRule>
  </conditionalFormatting>
  <conditionalFormatting sqref="T9:X12 R14:X28 R31:X35">
    <cfRule type="expression" dxfId="60" priority="3">
      <formula>$T$9="✓"</formula>
    </cfRule>
  </conditionalFormatting>
  <conditionalFormatting sqref="T40:X43 R45:X59 R62:X66">
    <cfRule type="expression" dxfId="59" priority="7">
      <formula>$T$40="✓"</formula>
    </cfRule>
  </conditionalFormatting>
  <conditionalFormatting sqref="AA14:AF28 AA31:AF35">
    <cfRule type="expression" dxfId="58" priority="11">
      <formula>$Z14="✓"</formula>
    </cfRule>
  </conditionalFormatting>
  <conditionalFormatting sqref="AB9:AF12 Z14:AF28 Z31:AF35">
    <cfRule type="expression" dxfId="57" priority="4">
      <formula>$AB$9="✓"</formula>
    </cfRule>
  </conditionalFormatting>
  <conditionalFormatting sqref="AH6">
    <cfRule type="expression" dxfId="56" priority="12">
      <formula>INDIRECT("R[35]C[4]",FALSE)=1</formula>
    </cfRule>
  </conditionalFormatting>
  <conditionalFormatting sqref="AI6 AH17:AH18">
    <cfRule type="expression" dxfId="55" priority="13">
      <formula>INDIRECT("RC[4]",FALSE)</formula>
    </cfRule>
    <cfRule type="expression" dxfId="54" priority="14">
      <formula>INDIRECT("RC[3]",FALSE)</formula>
    </cfRule>
  </conditionalFormatting>
  <dataValidations count="7">
    <dataValidation type="list" allowBlank="1" showErrorMessage="1" sqref="S45:S59" xr:uid="{00000000-0002-0000-0400-000000000000}">
      <formula1>$AJ$12:DC$12</formula1>
    </dataValidation>
    <dataValidation type="list" allowBlank="1" showErrorMessage="1" sqref="AA14:AA28" xr:uid="{00000000-0002-0000-0400-000001000000}">
      <formula1>$AJ$9:DC$9</formula1>
    </dataValidation>
    <dataValidation type="list" allowBlank="1" showErrorMessage="1" sqref="K45:K59" xr:uid="{00000000-0002-0000-0400-000002000000}">
      <formula1>$AJ$11:DC$11</formula1>
    </dataValidation>
    <dataValidation type="list" allowBlank="1" showErrorMessage="1" sqref="C14:C28" xr:uid="{00000000-0002-0000-0400-000003000000}">
      <formula1>$AJ$6:DC$6</formula1>
    </dataValidation>
    <dataValidation type="list" allowBlank="1" showErrorMessage="1" sqref="C45:C59" xr:uid="{00000000-0002-0000-0400-000004000000}">
      <formula1>$AJ$10:DC$10</formula1>
    </dataValidation>
    <dataValidation type="list" allowBlank="1" showErrorMessage="1" sqref="K14:K28" xr:uid="{00000000-0002-0000-0400-000005000000}">
      <formula1>$AJ$7:DC$7</formula1>
    </dataValidation>
    <dataValidation type="list" allowBlank="1" showErrorMessage="1" sqref="S14:S28" xr:uid="{00000000-0002-0000-0400-000006000000}">
      <formula1>$AJ$8:DC$8</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r:uid="{00000000-0002-0000-0400-000007000000}">
          <x14:formula1>
            <xm:f>Setup!$AB$7:$AL$7</xm:f>
          </x14:formula1>
          <xm:sqref>D10:D12 L10:L12 T10:T12 AB10:AB12 D41:D43 L41:L43 T41:T43</xm:sqref>
        </x14:dataValidation>
        <x14:dataValidation type="list" allowBlank="1" showErrorMessage="1" xr:uid="{00000000-0002-0000-0400-000008000000}">
          <x14:formula1>
            <xm:f>Setup!$C$9:$E$38</xm:f>
          </x14:formula1>
          <xm:sqref>C31:C35 K31:K35 S31:S35 AA31:AA35 C62:C66 K62:K66 S62:S66</xm:sqref>
        </x14:dataValidation>
        <x14:dataValidation type="list" allowBlank="1" showInputMessage="1" showErrorMessage="1" xr:uid="{00000000-0002-0000-0400-000009000000}">
          <x14:formula1>
            <xm:f>Calendar!$AQ$7:$AQ$8</xm:f>
          </x14:formula1>
          <xm:sqref>D9:H9 L9:P9 T9:X9 AB9:AF9 B14:B28 J14:J28 R14:R28 Z14:Z28 B31:B35 J31:J35 R31:R35 Z31:Z35 D40:H40 L40:P40 T40:X40 B45:B59 J45:J59 R45:R59 B62:B66 J62:J66 R62:R66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outlinePr summaryBelow="0" summaryRight="0"/>
  </sheetPr>
  <dimension ref="A1:DD70"/>
  <sheetViews>
    <sheetView showGridLines="0" workbookViewId="0">
      <selection activeCell="K52" sqref="K52"/>
    </sheetView>
  </sheetViews>
  <sheetFormatPr baseColWidth="10" defaultColWidth="12.6640625" defaultRowHeight="13"/>
  <cols>
    <col min="1" max="1" width="2.6640625" customWidth="1"/>
    <col min="2" max="2" width="3.83203125" customWidth="1"/>
    <col min="3" max="3" width="22.6640625" customWidth="1"/>
    <col min="4" max="4" width="7.6640625" customWidth="1"/>
    <col min="5" max="6" width="5.1640625" customWidth="1"/>
    <col min="7" max="8" width="6.33203125" customWidth="1"/>
    <col min="9" max="9" width="2.6640625" customWidth="1"/>
    <col min="10" max="10" width="3.83203125" customWidth="1"/>
    <col min="11" max="11" width="22.6640625" customWidth="1"/>
    <col min="12" max="12" width="7.6640625" customWidth="1"/>
    <col min="13" max="14" width="5.1640625" customWidth="1"/>
    <col min="15" max="16" width="6.33203125" customWidth="1"/>
    <col min="17" max="17" width="2.6640625" customWidth="1"/>
    <col min="18" max="18" width="3.83203125" customWidth="1"/>
    <col min="19" max="19" width="22.6640625" customWidth="1"/>
    <col min="20" max="20" width="7.6640625" customWidth="1"/>
    <col min="21" max="22" width="5.1640625" customWidth="1"/>
    <col min="23" max="24" width="6.33203125" customWidth="1"/>
    <col min="25" max="25" width="2.6640625" customWidth="1"/>
    <col min="26" max="26" width="3.83203125" customWidth="1"/>
    <col min="27" max="27" width="22.6640625" customWidth="1"/>
    <col min="28" max="28" width="7.6640625" customWidth="1"/>
    <col min="29" max="30" width="5.1640625" customWidth="1"/>
    <col min="31" max="32" width="6.33203125" customWidth="1"/>
    <col min="33" max="33" width="2.6640625" style="50" customWidth="1"/>
    <col min="34" max="34" width="6.33203125" style="50" customWidth="1"/>
    <col min="35" max="66" width="6.33203125" style="61" hidden="1" customWidth="1"/>
    <col min="67" max="92" width="6.33203125" style="50" hidden="1" customWidth="1"/>
    <col min="93" max="107" width="6.33203125" style="50" customWidth="1"/>
    <col min="108" max="108" width="12.6640625" style="50"/>
  </cols>
  <sheetData>
    <row r="1" spans="1:107" ht="15.75" customHeight="1">
      <c r="A1" s="12">
        <v>21</v>
      </c>
      <c r="B1" s="13"/>
      <c r="C1" s="13"/>
      <c r="D1" s="13"/>
      <c r="E1" s="13"/>
      <c r="F1" s="13"/>
      <c r="G1" s="13"/>
      <c r="H1" s="13"/>
      <c r="I1" s="13"/>
      <c r="J1" s="14"/>
      <c r="K1" s="14"/>
      <c r="L1" s="13"/>
      <c r="M1" s="13"/>
      <c r="N1" s="13"/>
      <c r="O1" s="13"/>
      <c r="P1" s="13"/>
      <c r="Q1" s="13"/>
      <c r="R1" s="13"/>
      <c r="S1" s="13"/>
      <c r="T1" s="13"/>
      <c r="U1" s="13"/>
      <c r="V1" s="13"/>
      <c r="W1" s="13"/>
      <c r="X1" s="13"/>
      <c r="Y1" s="13"/>
      <c r="Z1" s="288"/>
      <c r="AA1" s="143"/>
      <c r="AB1" s="143"/>
      <c r="AC1" s="143"/>
      <c r="AD1" s="143"/>
      <c r="AE1" s="143"/>
      <c r="AF1" s="143"/>
      <c r="AG1" s="25"/>
      <c r="AH1" s="25"/>
      <c r="AI1" s="108"/>
      <c r="AJ1" s="108"/>
      <c r="AK1" s="108"/>
      <c r="AL1" s="108"/>
      <c r="AM1" s="108"/>
      <c r="AN1" s="108"/>
      <c r="AO1" s="108"/>
      <c r="AP1" s="108"/>
      <c r="AQ1" s="108"/>
      <c r="AR1" s="108"/>
      <c r="AS1" s="108"/>
      <c r="AT1" s="108"/>
      <c r="AU1" s="108"/>
      <c r="AV1" s="108"/>
      <c r="AW1" s="108"/>
      <c r="AX1" s="108"/>
      <c r="AY1" s="108"/>
      <c r="AZ1" s="108"/>
      <c r="BA1" s="108"/>
      <c r="BB1" s="108"/>
      <c r="BC1" s="108"/>
      <c r="BD1" s="108"/>
      <c r="BE1" s="108"/>
      <c r="BF1" s="108"/>
      <c r="BG1" s="108"/>
      <c r="BH1" s="108"/>
      <c r="BI1" s="108"/>
      <c r="BJ1" s="108"/>
      <c r="BK1" s="108"/>
      <c r="BL1" s="108"/>
      <c r="BM1" s="108"/>
      <c r="BN1" s="108"/>
      <c r="BO1" s="25"/>
      <c r="BP1" s="25"/>
      <c r="BQ1" s="25"/>
      <c r="BR1" s="25"/>
      <c r="BS1" s="25"/>
      <c r="BT1" s="25"/>
      <c r="BU1" s="25"/>
      <c r="BV1" s="25"/>
      <c r="BW1" s="25"/>
      <c r="BX1" s="25"/>
      <c r="BY1" s="25"/>
      <c r="BZ1" s="25"/>
      <c r="CA1" s="25"/>
      <c r="CB1" s="25"/>
      <c r="CC1" s="25"/>
      <c r="CD1" s="25"/>
      <c r="CE1" s="25"/>
      <c r="CF1" s="25"/>
      <c r="CG1" s="25"/>
      <c r="CH1" s="25"/>
      <c r="CI1" s="25"/>
      <c r="CJ1" s="25"/>
      <c r="CK1" s="25"/>
      <c r="CL1" s="25"/>
      <c r="CM1" s="25"/>
      <c r="CN1" s="25"/>
      <c r="CO1" s="25"/>
      <c r="CP1" s="25"/>
      <c r="CQ1" s="25"/>
      <c r="CR1" s="25"/>
      <c r="CS1" s="25"/>
      <c r="CT1" s="25"/>
      <c r="CU1" s="25"/>
      <c r="CV1" s="25"/>
      <c r="CW1" s="25"/>
      <c r="CX1" s="25"/>
      <c r="CY1" s="25"/>
      <c r="CZ1" s="25"/>
      <c r="DA1" s="25"/>
      <c r="DB1" s="25"/>
      <c r="DC1" s="25"/>
    </row>
    <row r="2" spans="1:107" ht="15.75" customHeight="1">
      <c r="A2" s="13"/>
      <c r="B2" s="279" t="s">
        <v>97</v>
      </c>
      <c r="C2" s="143"/>
      <c r="D2" s="143"/>
      <c r="E2" s="143"/>
      <c r="F2" s="143"/>
      <c r="G2" s="143"/>
      <c r="H2" s="143"/>
      <c r="I2" s="13"/>
      <c r="J2" s="13"/>
      <c r="K2" s="13"/>
      <c r="L2" s="13"/>
      <c r="M2" s="13"/>
      <c r="N2" s="13"/>
      <c r="O2" s="13"/>
      <c r="P2" s="13"/>
      <c r="Q2" s="13"/>
      <c r="R2" s="13"/>
      <c r="S2" s="13"/>
      <c r="T2" s="13"/>
      <c r="U2" s="13"/>
      <c r="V2" s="13"/>
      <c r="W2" s="13"/>
      <c r="X2" s="13"/>
      <c r="Y2" s="13"/>
      <c r="Z2" s="293"/>
      <c r="AA2" s="143"/>
      <c r="AB2" s="143"/>
      <c r="AC2" s="143"/>
      <c r="AD2" s="143"/>
      <c r="AE2" s="143"/>
      <c r="AF2" s="143"/>
      <c r="AG2" s="25"/>
      <c r="AH2" s="51"/>
      <c r="AI2" s="109"/>
      <c r="AJ2" s="109"/>
      <c r="AK2" s="109"/>
      <c r="AL2" s="109"/>
      <c r="AM2" s="109"/>
      <c r="AN2" s="109"/>
      <c r="AO2" s="109"/>
      <c r="AP2" s="109"/>
      <c r="AQ2" s="109"/>
      <c r="AR2" s="109"/>
      <c r="AS2" s="109"/>
      <c r="AT2" s="109"/>
      <c r="AU2" s="109"/>
      <c r="AV2" s="109"/>
      <c r="AW2" s="109"/>
      <c r="AX2" s="109"/>
      <c r="AY2" s="109"/>
      <c r="AZ2" s="109"/>
      <c r="BA2" s="109"/>
      <c r="BB2" s="109"/>
      <c r="BC2" s="109"/>
      <c r="BD2" s="109"/>
      <c r="BE2" s="109"/>
      <c r="BF2" s="109"/>
      <c r="BG2" s="109"/>
      <c r="BH2" s="109"/>
      <c r="BI2" s="109"/>
      <c r="BJ2" s="109"/>
      <c r="BK2" s="109"/>
      <c r="BL2" s="109"/>
      <c r="BM2" s="109"/>
      <c r="BN2" s="109"/>
      <c r="BO2" s="51"/>
      <c r="BP2" s="51"/>
      <c r="BQ2" s="51"/>
      <c r="BR2" s="51"/>
      <c r="BS2" s="51"/>
      <c r="BT2" s="51"/>
      <c r="BU2" s="51"/>
      <c r="BV2" s="51"/>
      <c r="BW2" s="51"/>
      <c r="BX2" s="51"/>
      <c r="BY2" s="51"/>
      <c r="BZ2" s="51"/>
      <c r="CA2" s="51"/>
      <c r="CB2" s="51"/>
      <c r="CC2" s="51"/>
      <c r="CD2" s="51"/>
      <c r="CE2" s="51"/>
      <c r="CF2" s="51"/>
      <c r="CG2" s="51"/>
      <c r="CH2" s="51"/>
      <c r="CI2" s="51"/>
      <c r="CJ2" s="51"/>
      <c r="CK2" s="51"/>
      <c r="CL2" s="51"/>
      <c r="CM2" s="51"/>
      <c r="CN2" s="51"/>
      <c r="CO2" s="51"/>
      <c r="CP2" s="51"/>
      <c r="CQ2" s="51"/>
      <c r="CR2" s="51"/>
      <c r="CS2" s="51"/>
      <c r="CT2" s="51"/>
      <c r="CU2" s="51"/>
      <c r="CV2" s="51"/>
      <c r="CW2" s="51"/>
      <c r="CX2" s="51"/>
      <c r="CY2" s="51"/>
      <c r="CZ2" s="51"/>
      <c r="DA2" s="51"/>
      <c r="DB2" s="51"/>
      <c r="DC2" s="51"/>
    </row>
    <row r="3" spans="1:107" ht="15.75" customHeight="1">
      <c r="A3" s="13"/>
      <c r="B3" s="143"/>
      <c r="C3" s="143"/>
      <c r="D3" s="143"/>
      <c r="E3" s="143"/>
      <c r="F3" s="143"/>
      <c r="G3" s="143"/>
      <c r="H3" s="143"/>
      <c r="I3" s="13"/>
      <c r="J3" s="312" t="s">
        <v>77</v>
      </c>
      <c r="K3" s="143"/>
      <c r="L3" s="143"/>
      <c r="M3" s="143"/>
      <c r="N3" s="290">
        <f>7-$V$3</f>
        <v>7</v>
      </c>
      <c r="O3" s="143"/>
      <c r="P3" s="143"/>
      <c r="Q3" s="13"/>
      <c r="R3" s="313" t="s">
        <v>78</v>
      </c>
      <c r="S3" s="143"/>
      <c r="T3" s="143"/>
      <c r="U3" s="143"/>
      <c r="V3" s="292">
        <f>COUNTIF(D9,Calendar!$AQ$7)+COUNTIF(L9,Calendar!$AQ$7)+COUNTIF(T9,Calendar!$AQ$7)+COUNTIF(AB9,Calendar!$AQ$7)+COUNTIF(D40,Calendar!$AQ$7)+COUNTIF(L40,Calendar!$AQ$7)+COUNTIF(T40,Calendar!$AQ$7)</f>
        <v>0</v>
      </c>
      <c r="W3" s="143"/>
      <c r="X3" s="143"/>
      <c r="Y3" s="13"/>
      <c r="Z3" s="293" t="s">
        <v>0</v>
      </c>
      <c r="AA3" s="143"/>
      <c r="AB3" s="143"/>
      <c r="AC3" s="143"/>
      <c r="AD3" s="143"/>
      <c r="AE3" s="143"/>
      <c r="AF3" s="143"/>
      <c r="AG3" s="25"/>
      <c r="AH3" s="51"/>
      <c r="AI3" s="109"/>
      <c r="AJ3" s="109"/>
      <c r="AK3" s="109"/>
      <c r="AL3" s="109"/>
      <c r="AM3" s="109"/>
      <c r="AN3" s="109"/>
      <c r="AO3" s="109"/>
      <c r="AP3" s="109"/>
      <c r="AQ3" s="109"/>
      <c r="AR3" s="109"/>
      <c r="AS3" s="109"/>
      <c r="AT3" s="109"/>
      <c r="AU3" s="109"/>
      <c r="AV3" s="109"/>
      <c r="AW3" s="109"/>
      <c r="AX3" s="109"/>
      <c r="AY3" s="109"/>
      <c r="AZ3" s="109"/>
      <c r="BA3" s="109"/>
      <c r="BB3" s="109"/>
      <c r="BC3" s="109"/>
      <c r="BD3" s="109"/>
      <c r="BE3" s="109"/>
      <c r="BF3" s="109"/>
      <c r="BG3" s="109"/>
      <c r="BH3" s="109"/>
      <c r="BI3" s="109"/>
      <c r="BJ3" s="109"/>
      <c r="BK3" s="109"/>
      <c r="BL3" s="109"/>
      <c r="BM3" s="109"/>
      <c r="BN3" s="109"/>
      <c r="BO3" s="51"/>
      <c r="BP3" s="51"/>
      <c r="BQ3" s="51"/>
      <c r="BR3" s="51"/>
      <c r="BS3" s="51"/>
      <c r="BT3" s="51"/>
      <c r="BU3" s="51"/>
      <c r="BV3" s="51"/>
      <c r="BW3" s="51"/>
      <c r="BX3" s="51"/>
      <c r="BY3" s="51"/>
      <c r="BZ3" s="51"/>
      <c r="CA3" s="51"/>
      <c r="CB3" s="51"/>
      <c r="CC3" s="51"/>
      <c r="CD3" s="51"/>
      <c r="CE3" s="51"/>
      <c r="CF3" s="51"/>
      <c r="CG3" s="51"/>
      <c r="CH3" s="51"/>
      <c r="CI3" s="51"/>
      <c r="CJ3" s="51"/>
      <c r="CK3" s="51"/>
      <c r="CL3" s="51"/>
      <c r="CM3" s="51"/>
      <c r="CN3" s="51"/>
      <c r="CO3" s="51"/>
      <c r="CP3" s="51"/>
      <c r="CQ3" s="51"/>
      <c r="CR3" s="51"/>
      <c r="CS3" s="51"/>
      <c r="CT3" s="51"/>
      <c r="CU3" s="51"/>
      <c r="CV3" s="51"/>
      <c r="CW3" s="51"/>
      <c r="CX3" s="51"/>
      <c r="CY3" s="51"/>
      <c r="CZ3" s="51"/>
      <c r="DA3" s="51"/>
      <c r="DB3" s="51"/>
      <c r="DC3" s="51"/>
    </row>
    <row r="4" spans="1:107" ht="15.75" customHeight="1">
      <c r="A4" s="13"/>
      <c r="B4" s="143"/>
      <c r="C4" s="143"/>
      <c r="D4" s="143"/>
      <c r="E4" s="143"/>
      <c r="F4" s="143"/>
      <c r="G4" s="143"/>
      <c r="H4" s="143"/>
      <c r="I4" s="13"/>
      <c r="J4" s="143"/>
      <c r="K4" s="143"/>
      <c r="L4" s="143"/>
      <c r="M4" s="143"/>
      <c r="N4" s="143"/>
      <c r="O4" s="143"/>
      <c r="P4" s="143"/>
      <c r="Q4" s="13"/>
      <c r="R4" s="143"/>
      <c r="S4" s="143"/>
      <c r="T4" s="143"/>
      <c r="U4" s="143"/>
      <c r="V4" s="143"/>
      <c r="W4" s="143"/>
      <c r="X4" s="143"/>
      <c r="Y4" s="13"/>
      <c r="Z4" s="13"/>
      <c r="AA4" s="13"/>
      <c r="AB4" s="13"/>
      <c r="AC4" s="13"/>
      <c r="AD4" s="13"/>
      <c r="AE4" s="13"/>
      <c r="AF4" s="13"/>
      <c r="AG4" s="25"/>
      <c r="AH4" s="51"/>
      <c r="AI4" s="109"/>
      <c r="AJ4" s="109"/>
      <c r="AK4" s="109"/>
      <c r="AL4" s="109"/>
      <c r="AM4" s="109"/>
      <c r="AN4" s="109"/>
      <c r="AO4" s="109"/>
      <c r="AP4" s="109"/>
      <c r="AQ4" s="109"/>
      <c r="AR4" s="109"/>
      <c r="AS4" s="109"/>
      <c r="AT4" s="109"/>
      <c r="AU4" s="109"/>
      <c r="AV4" s="109"/>
      <c r="AW4" s="109"/>
      <c r="AX4" s="109"/>
      <c r="AY4" s="109"/>
      <c r="AZ4" s="109"/>
      <c r="BA4" s="109"/>
      <c r="BB4" s="109"/>
      <c r="BC4" s="109"/>
      <c r="BD4" s="109"/>
      <c r="BE4" s="109"/>
      <c r="BF4" s="109"/>
      <c r="BG4" s="109"/>
      <c r="BH4" s="109"/>
      <c r="BI4" s="109"/>
      <c r="BJ4" s="109"/>
      <c r="BK4" s="109"/>
      <c r="BL4" s="109"/>
      <c r="BM4" s="109"/>
      <c r="BN4" s="109"/>
      <c r="BO4" s="51"/>
      <c r="BP4" s="51"/>
      <c r="BQ4" s="51"/>
      <c r="BR4" s="51"/>
      <c r="BS4" s="51"/>
      <c r="BT4" s="51"/>
      <c r="BU4" s="51"/>
      <c r="BV4" s="51"/>
      <c r="BW4" s="51"/>
      <c r="BX4" s="51"/>
      <c r="BY4" s="51"/>
      <c r="BZ4" s="51"/>
      <c r="CA4" s="51"/>
      <c r="CB4" s="51"/>
      <c r="CC4" s="51"/>
      <c r="CD4" s="51"/>
      <c r="CE4" s="51"/>
      <c r="CF4" s="51"/>
      <c r="CG4" s="51"/>
      <c r="CH4" s="51"/>
      <c r="CI4" s="51"/>
      <c r="CJ4" s="51"/>
      <c r="CK4" s="51"/>
      <c r="CL4" s="51"/>
      <c r="CM4" s="51"/>
      <c r="CN4" s="51"/>
      <c r="CO4" s="51"/>
      <c r="CP4" s="51"/>
      <c r="CQ4" s="51"/>
      <c r="CR4" s="51"/>
      <c r="CS4" s="51"/>
      <c r="CT4" s="51"/>
      <c r="CU4" s="51"/>
      <c r="CV4" s="51"/>
      <c r="CW4" s="51"/>
      <c r="CX4" s="51"/>
      <c r="CY4" s="51"/>
      <c r="CZ4" s="51"/>
      <c r="DA4" s="51"/>
      <c r="DB4" s="51"/>
      <c r="DC4" s="51"/>
    </row>
    <row r="5" spans="1:107" ht="15.75" customHeight="1">
      <c r="A5" s="13"/>
      <c r="B5" s="13"/>
      <c r="C5" s="13"/>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25"/>
      <c r="AH5" s="25"/>
      <c r="AI5" s="108"/>
      <c r="AJ5" s="311" t="s">
        <v>79</v>
      </c>
      <c r="AK5" s="295"/>
      <c r="AL5" s="295"/>
      <c r="AM5" s="295"/>
      <c r="AN5" s="295"/>
      <c r="AO5" s="295"/>
      <c r="AP5" s="108"/>
      <c r="AQ5" s="108"/>
      <c r="AR5" s="108"/>
      <c r="AS5" s="108"/>
      <c r="AT5" s="108"/>
      <c r="AU5" s="108"/>
      <c r="AV5" s="108"/>
      <c r="AW5" s="108"/>
      <c r="AX5" s="108"/>
      <c r="AY5" s="108"/>
      <c r="AZ5" s="108"/>
      <c r="BA5" s="108"/>
      <c r="BB5" s="108"/>
      <c r="BC5" s="108"/>
      <c r="BD5" s="108"/>
      <c r="BE5" s="108"/>
      <c r="BF5" s="108"/>
      <c r="BG5" s="108"/>
      <c r="BH5" s="108"/>
      <c r="BI5" s="108"/>
      <c r="BJ5" s="108"/>
      <c r="BK5" s="108"/>
      <c r="BL5" s="108"/>
      <c r="BM5" s="108"/>
      <c r="BN5" s="108"/>
      <c r="BO5" s="25"/>
      <c r="BP5" s="25"/>
      <c r="BQ5" s="25"/>
      <c r="BR5" s="25"/>
      <c r="BS5" s="25"/>
      <c r="BT5" s="25"/>
      <c r="BU5" s="25"/>
      <c r="BV5" s="25"/>
      <c r="BW5" s="25"/>
      <c r="BX5" s="25"/>
      <c r="BY5" s="25"/>
      <c r="BZ5" s="25"/>
      <c r="CA5" s="25"/>
      <c r="CB5" s="25"/>
      <c r="CC5" s="25"/>
      <c r="CD5" s="25"/>
      <c r="CE5" s="25"/>
      <c r="CF5" s="25"/>
      <c r="CG5" s="25"/>
      <c r="CH5" s="25"/>
      <c r="CI5" s="25"/>
      <c r="CJ5" s="25"/>
      <c r="CK5" s="25"/>
      <c r="CL5" s="25"/>
      <c r="CM5" s="25"/>
      <c r="CN5" s="25"/>
      <c r="CO5" s="25"/>
      <c r="CP5" s="25"/>
      <c r="CQ5" s="25"/>
      <c r="CR5" s="25"/>
      <c r="CS5" s="25"/>
      <c r="CT5" s="25"/>
      <c r="CU5" s="25"/>
      <c r="CV5" s="25"/>
      <c r="CW5" s="25"/>
      <c r="CX5" s="25"/>
      <c r="CY5" s="25"/>
      <c r="CZ5" s="25"/>
      <c r="DA5" s="25"/>
      <c r="DB5" s="25"/>
      <c r="DC5" s="25"/>
    </row>
    <row r="6" spans="1:107" ht="15.75" customHeight="1">
      <c r="A6" s="13"/>
      <c r="B6" s="274" t="str" cm="1">
        <f t="array" ref="B6">_xlfn.SWITCH(TEXT(D8,"DDDD"),"SUNDAY","S U N D A Y","MONDAY","M O N D A Y","TUESDAY","T U E S D A Y","WEDNESDAY","W E D N E S D A Y","THURSDAY","T H U R S D A Y","FRIDAY","F R I D A Y","SATURDAY","S A T U R D A Y","SUNDAY","S U N D A Y")</f>
        <v>T H U R S D A Y</v>
      </c>
      <c r="C6" s="275"/>
      <c r="D6" s="275"/>
      <c r="E6" s="275"/>
      <c r="F6" s="275"/>
      <c r="G6" s="275"/>
      <c r="H6" s="276"/>
      <c r="I6" s="13"/>
      <c r="J6" s="261" t="str" cm="1">
        <f t="array" ref="J6">_xlfn.SWITCH(TEXT(L8,"DDDD"),"SUNDAY","S U N D A Y","MONDAY","M O N D A Y","TUESDAY","T U E S D A Y","WEDNESDAY","W E D N E S D A Y","THURSDAY","T H U R S D A Y","FRIDAY","F R I D A Y","SATURDAY","S A T U R D A Y","SUNDAY","S U N D A Y")</f>
        <v>F R I D A Y</v>
      </c>
      <c r="K6" s="262"/>
      <c r="L6" s="262"/>
      <c r="M6" s="262"/>
      <c r="N6" s="262"/>
      <c r="O6" s="262"/>
      <c r="P6" s="263"/>
      <c r="Q6" s="13"/>
      <c r="R6" s="266" t="str" cm="1">
        <f t="array" ref="R6">_xlfn.SWITCH(TEXT(T8,"DDDD"),"SUNDAY","S U N D A Y","MONDAY","M O N D A Y","TUESDAY","T U E S D A Y","WEDNESDAY","W E D N E S D A Y","THURSDAY","T H U R S D A Y","FRIDAY","F R I D A Y","SATURDAY","S A T U R D A Y","SUNDAY","S U N D A Y")</f>
        <v>S A T U R D A Y</v>
      </c>
      <c r="S6" s="267"/>
      <c r="T6" s="267"/>
      <c r="U6" s="267"/>
      <c r="V6" s="267"/>
      <c r="W6" s="267"/>
      <c r="X6" s="268"/>
      <c r="Y6" s="16"/>
      <c r="Z6" s="280" t="str" cm="1">
        <f t="array" ref="Z6">_xlfn.SWITCH(TEXT(AB8,"DDDD"),"SUNDAY","S U N D A Y","MONDAY","M O N D A Y","TUESDAY","T U E S D A Y","WEDNESDAY","W E D N E S D A Y","THURSDAY","T H U R S D A Y","FRIDAY","F R I D A Y","SATURDAY","S A T U R D A Y","SUNDAY","S U N D A Y")</f>
        <v>S U N D A Y</v>
      </c>
      <c r="AA6" s="281"/>
      <c r="AB6" s="281"/>
      <c r="AC6" s="281"/>
      <c r="AD6" s="281"/>
      <c r="AE6" s="281"/>
      <c r="AF6" s="282"/>
      <c r="AG6" s="52"/>
      <c r="AH6" s="53"/>
      <c r="AI6" s="110"/>
      <c r="AJ6" s="64" t="str" cm="1">
        <f t="array" ref="AJ6">_xlfn.LET(_xlpm.a,IF($D$10&lt;&gt;"",INDEX(Setup!$AB$8:$AL$38,,MATCH($D$10,Setup!$AB$7:$AL$7,0)),{""}),_xlpm.b,IF($D$11&lt;&gt;"",INDEX(Setup!$AB$8:$AL$38,,MATCH($D$11,Setup!$AB$7:$AL$7,0)),{""}),_xlpm.c,IF($D$12&lt;&gt;"",INDEX(Setup!$AB$8:$AL$38,,MATCH($D$12,Setup!$AB$7:$AL$7,0)),{""}),_xlpm.stacked,_xlfn.VSTACK(_xlpm.a,_xlpm.b,_xlpm.c),IFERROR(TRANSPOSE(_xlfn._xlws.FILTER(_xlpm.stacked,(_xlpm.stacked&lt;&gt;0)*(_xlpm.stacked&lt;&gt;"")*(_xlpm.stacked&lt;&gt;"#N/A"))),""))</f>
        <v/>
      </c>
      <c r="AK6" s="110"/>
      <c r="AL6" s="110"/>
      <c r="AM6" s="110"/>
      <c r="AN6" s="110"/>
      <c r="AO6" s="110"/>
      <c r="AP6" s="110"/>
      <c r="AQ6" s="110"/>
      <c r="AR6" s="110"/>
      <c r="AS6" s="110"/>
      <c r="AT6" s="110"/>
      <c r="AU6" s="110"/>
      <c r="AV6" s="110"/>
      <c r="AW6" s="110"/>
      <c r="AX6" s="110"/>
      <c r="AY6" s="110"/>
      <c r="AZ6" s="110"/>
      <c r="BA6" s="110"/>
      <c r="BB6" s="110"/>
      <c r="BC6" s="110"/>
      <c r="BD6" s="110"/>
      <c r="BE6" s="110"/>
      <c r="BF6" s="110"/>
      <c r="BG6" s="110"/>
      <c r="BH6" s="110"/>
      <c r="BI6" s="110"/>
      <c r="BJ6" s="110"/>
      <c r="BK6" s="110"/>
      <c r="BL6" s="110"/>
      <c r="BM6" s="110"/>
      <c r="BN6" s="110"/>
      <c r="BO6" s="53"/>
      <c r="BP6" s="53"/>
      <c r="BQ6" s="53"/>
      <c r="BR6" s="53"/>
      <c r="BS6" s="53"/>
      <c r="BT6" s="53"/>
      <c r="BU6" s="53"/>
      <c r="BV6" s="53"/>
      <c r="BW6" s="53"/>
      <c r="BX6" s="53"/>
      <c r="BY6" s="53"/>
      <c r="BZ6" s="53"/>
      <c r="CA6" s="53"/>
      <c r="CB6" s="53"/>
      <c r="CC6" s="53"/>
      <c r="CD6" s="53"/>
      <c r="CE6" s="53"/>
      <c r="CF6" s="53"/>
      <c r="CG6" s="53"/>
      <c r="CH6" s="53"/>
      <c r="CI6" s="53"/>
      <c r="CJ6" s="53"/>
      <c r="CK6" s="53"/>
      <c r="CL6" s="53"/>
      <c r="CM6" s="53"/>
      <c r="CN6" s="53"/>
      <c r="CO6" s="53"/>
      <c r="CP6" s="53"/>
      <c r="CQ6" s="53"/>
      <c r="CR6" s="53"/>
      <c r="CS6" s="53"/>
      <c r="CT6" s="53"/>
      <c r="CU6" s="53"/>
      <c r="CV6" s="53"/>
      <c r="CW6" s="53"/>
      <c r="CX6" s="53"/>
      <c r="CY6" s="53"/>
      <c r="CZ6" s="53"/>
      <c r="DA6" s="53"/>
      <c r="DB6" s="53"/>
      <c r="DC6" s="53"/>
    </row>
    <row r="7" spans="1:107" ht="15.75" customHeight="1">
      <c r="A7" s="13"/>
      <c r="B7" s="277"/>
      <c r="C7" s="143"/>
      <c r="D7" s="143"/>
      <c r="E7" s="143"/>
      <c r="F7" s="143"/>
      <c r="G7" s="143"/>
      <c r="H7" s="278"/>
      <c r="I7" s="13"/>
      <c r="J7" s="264"/>
      <c r="K7" s="143"/>
      <c r="L7" s="143"/>
      <c r="M7" s="143"/>
      <c r="N7" s="143"/>
      <c r="O7" s="143"/>
      <c r="P7" s="265"/>
      <c r="Q7" s="13"/>
      <c r="R7" s="269"/>
      <c r="S7" s="143"/>
      <c r="T7" s="143"/>
      <c r="U7" s="143"/>
      <c r="V7" s="143"/>
      <c r="W7" s="143"/>
      <c r="X7" s="270"/>
      <c r="Y7" s="16"/>
      <c r="Z7" s="283"/>
      <c r="AA7" s="143"/>
      <c r="AB7" s="143"/>
      <c r="AC7" s="143"/>
      <c r="AD7" s="143"/>
      <c r="AE7" s="143"/>
      <c r="AF7" s="284"/>
      <c r="AG7" s="25"/>
      <c r="AH7" s="54"/>
      <c r="AI7" s="109"/>
      <c r="AJ7" s="64" t="str" cm="1">
        <f t="array" ref="AJ7">_xlfn.LET(_xlpm.a,IF($L$10&lt;&gt;"",INDEX(Setup!$AB$8:$AL$38,,MATCH($L$10,Setup!$AB$7:$AL$7,0)),{""}),_xlpm.b,IF($L$11&lt;&gt;"",INDEX(Setup!$AB$8:$AL$38,,MATCH($L$11,Setup!$AB$7:$AL$7,0)),{""}),_xlpm.c,IF($L$12&lt;&gt;"",INDEX(Setup!$AB$8:$AL$38,,MATCH($L$12,Setup!$AB$7:$AL$7,0)),{""}),_xlpm.stacked,_xlfn.VSTACK(_xlpm.a,_xlpm.b,_xlpm.c),IFERROR(TRANSPOSE(_xlfn._xlws.FILTER(_xlpm.stacked,(_xlpm.stacked&lt;&gt;0)*(_xlpm.stacked&lt;&gt;"")*(_xlpm.stacked&lt;&gt;"#N/A"))),""))</f>
        <v/>
      </c>
      <c r="AK7" s="109"/>
      <c r="AL7" s="109"/>
      <c r="AM7" s="109"/>
      <c r="AN7" s="109"/>
      <c r="AO7" s="109"/>
      <c r="AP7" s="109"/>
      <c r="AQ7" s="109"/>
      <c r="AR7" s="109"/>
      <c r="AS7" s="109"/>
      <c r="AT7" s="109"/>
      <c r="AU7" s="109"/>
      <c r="AV7" s="109"/>
      <c r="AW7" s="109"/>
      <c r="AX7" s="109"/>
      <c r="AY7" s="109"/>
      <c r="AZ7" s="109"/>
      <c r="BA7" s="109"/>
      <c r="BB7" s="109"/>
      <c r="BC7" s="109"/>
      <c r="BD7" s="109"/>
      <c r="BE7" s="109"/>
      <c r="BF7" s="109"/>
      <c r="BG7" s="109"/>
      <c r="BH7" s="109"/>
      <c r="BI7" s="109"/>
      <c r="BJ7" s="109"/>
      <c r="BK7" s="109"/>
      <c r="BL7" s="109"/>
      <c r="BM7" s="109"/>
      <c r="BN7" s="109"/>
      <c r="BO7" s="51"/>
      <c r="BP7" s="51"/>
      <c r="BQ7" s="51"/>
      <c r="BR7" s="51"/>
      <c r="BS7" s="51"/>
      <c r="BT7" s="51"/>
      <c r="BU7" s="51"/>
      <c r="BV7" s="51"/>
      <c r="BW7" s="51"/>
      <c r="BX7" s="51"/>
      <c r="BY7" s="51"/>
      <c r="BZ7" s="51"/>
      <c r="CA7" s="51"/>
      <c r="CB7" s="51"/>
      <c r="CC7" s="51"/>
      <c r="CD7" s="51"/>
      <c r="CE7" s="51"/>
      <c r="CF7" s="51"/>
      <c r="CG7" s="51"/>
      <c r="CH7" s="51"/>
      <c r="CI7" s="51"/>
      <c r="CJ7" s="51"/>
      <c r="CK7" s="51"/>
      <c r="CL7" s="51"/>
      <c r="CM7" s="51"/>
      <c r="CN7" s="51"/>
      <c r="CO7" s="51"/>
      <c r="CP7" s="51"/>
      <c r="CQ7" s="51"/>
      <c r="CR7" s="51"/>
      <c r="CS7" s="51"/>
      <c r="CT7" s="51"/>
      <c r="CU7" s="51"/>
      <c r="CV7" s="51"/>
      <c r="CW7" s="51"/>
      <c r="CX7" s="51"/>
      <c r="CY7" s="51"/>
      <c r="CZ7" s="51"/>
      <c r="DA7" s="51"/>
      <c r="DB7" s="51"/>
      <c r="DC7" s="51"/>
    </row>
    <row r="8" spans="1:107" ht="15.75" customHeight="1">
      <c r="A8" s="17"/>
      <c r="B8" s="248" t="s">
        <v>80</v>
      </c>
      <c r="C8" s="249"/>
      <c r="D8" s="250">
        <f>$A$1+Calendar!$AY$29</f>
        <v>46212</v>
      </c>
      <c r="E8" s="249"/>
      <c r="F8" s="249"/>
      <c r="G8" s="249"/>
      <c r="H8" s="251"/>
      <c r="I8" s="17"/>
      <c r="J8" s="253" t="s">
        <v>80</v>
      </c>
      <c r="K8" s="249"/>
      <c r="L8" s="254">
        <f>$A$1+Calendar!$AY$29+1</f>
        <v>46213</v>
      </c>
      <c r="M8" s="249"/>
      <c r="N8" s="249"/>
      <c r="O8" s="249"/>
      <c r="P8" s="255"/>
      <c r="Q8" s="17"/>
      <c r="R8" s="271" t="s">
        <v>80</v>
      </c>
      <c r="S8" s="249"/>
      <c r="T8" s="272">
        <f>$A$1+Calendar!$AY$29+2</f>
        <v>46214</v>
      </c>
      <c r="U8" s="249"/>
      <c r="V8" s="249"/>
      <c r="W8" s="249"/>
      <c r="X8" s="273"/>
      <c r="Y8" s="18"/>
      <c r="Z8" s="287" t="s">
        <v>80</v>
      </c>
      <c r="AA8" s="249"/>
      <c r="AB8" s="285">
        <f>$A$1+Calendar!$AY$29+3</f>
        <v>46215</v>
      </c>
      <c r="AC8" s="249"/>
      <c r="AD8" s="249"/>
      <c r="AE8" s="249"/>
      <c r="AF8" s="286"/>
      <c r="AG8" s="26"/>
      <c r="AH8" s="55"/>
      <c r="AI8" s="111"/>
      <c r="AJ8" s="64" t="str" cm="1">
        <f t="array" ref="AJ8">_xlfn.LET(_xlpm.a,IF($T$10&lt;&gt;"",INDEX(Setup!$AB$8:$AL$38,,MATCH($T$10,Setup!$AB$7:$AL$7,0)),{""}),_xlpm.b,IF($T$11&lt;&gt;"",INDEX(Setup!$AB$8:$AL$38,,MATCH($T$11,Setup!$AB$7:$AL$7,0)),{""}),_xlpm.c,IF($T$12&lt;&gt;"",INDEX(Setup!$AB$8:$AL$38,,MATCH($T$12,Setup!$AB$7:$AL$7,0)),{""}),_xlpm.stacked,_xlfn.VSTACK(_xlpm.a,_xlpm.b,_xlpm.c),IFERROR(TRANSPOSE(_xlfn._xlws.FILTER(_xlpm.stacked,(_xlpm.stacked&lt;&gt;0)*(_xlpm.stacked&lt;&gt;"")*(_xlpm.stacked&lt;&gt;"#N/A"))),""))</f>
        <v/>
      </c>
      <c r="AK8" s="111"/>
      <c r="AL8" s="111"/>
      <c r="AM8" s="111"/>
      <c r="AN8" s="111"/>
      <c r="AO8" s="111"/>
      <c r="AP8" s="111"/>
      <c r="AQ8" s="111"/>
      <c r="AR8" s="111"/>
      <c r="AS8" s="111"/>
      <c r="AT8" s="111"/>
      <c r="AU8" s="111"/>
      <c r="AV8" s="111"/>
      <c r="AW8" s="111"/>
      <c r="AX8" s="111"/>
      <c r="AY8" s="111"/>
      <c r="AZ8" s="111"/>
      <c r="BA8" s="111"/>
      <c r="BB8" s="111"/>
      <c r="BC8" s="111"/>
      <c r="BD8" s="111"/>
      <c r="BE8" s="111"/>
      <c r="BF8" s="111"/>
      <c r="BG8" s="111"/>
      <c r="BH8" s="111"/>
      <c r="BI8" s="111"/>
      <c r="BJ8" s="111"/>
      <c r="BK8" s="111"/>
      <c r="BL8" s="111"/>
      <c r="BM8" s="111"/>
      <c r="BN8" s="111"/>
      <c r="BO8" s="56"/>
      <c r="BP8" s="56"/>
      <c r="BQ8" s="56"/>
      <c r="BR8" s="56"/>
      <c r="BS8" s="56"/>
      <c r="BT8" s="56"/>
      <c r="BU8" s="56"/>
      <c r="BV8" s="56"/>
      <c r="BW8" s="56"/>
      <c r="BX8" s="56"/>
      <c r="BY8" s="56"/>
      <c r="BZ8" s="56"/>
      <c r="CA8" s="56"/>
      <c r="CB8" s="56"/>
      <c r="CC8" s="56"/>
      <c r="CD8" s="56"/>
      <c r="CE8" s="56"/>
      <c r="CF8" s="56"/>
      <c r="CG8" s="56"/>
      <c r="CH8" s="56"/>
      <c r="CI8" s="56"/>
      <c r="CJ8" s="56"/>
      <c r="CK8" s="56"/>
      <c r="CL8" s="56"/>
      <c r="CM8" s="56"/>
      <c r="CN8" s="56"/>
      <c r="CO8" s="56"/>
      <c r="CP8" s="56"/>
      <c r="CQ8" s="56"/>
      <c r="CR8" s="56"/>
      <c r="CS8" s="56"/>
      <c r="CT8" s="56"/>
      <c r="CU8" s="56"/>
      <c r="CV8" s="56"/>
      <c r="CW8" s="56"/>
      <c r="CX8" s="56"/>
      <c r="CY8" s="56"/>
      <c r="CZ8" s="56"/>
      <c r="DA8" s="56"/>
      <c r="DB8" s="56"/>
      <c r="DC8" s="56"/>
    </row>
    <row r="9" spans="1:107" ht="15.75" customHeight="1">
      <c r="A9" s="13"/>
      <c r="B9" s="252" t="s">
        <v>81</v>
      </c>
      <c r="C9" s="223"/>
      <c r="D9" s="222"/>
      <c r="E9" s="218"/>
      <c r="F9" s="218"/>
      <c r="G9" s="218"/>
      <c r="H9" s="224"/>
      <c r="I9" s="69"/>
      <c r="J9" s="241" t="s">
        <v>81</v>
      </c>
      <c r="K9" s="223"/>
      <c r="L9" s="222"/>
      <c r="M9" s="218"/>
      <c r="N9" s="218"/>
      <c r="O9" s="218"/>
      <c r="P9" s="216"/>
      <c r="Q9" s="69"/>
      <c r="R9" s="256" t="s">
        <v>81</v>
      </c>
      <c r="S9" s="223"/>
      <c r="T9" s="222"/>
      <c r="U9" s="218"/>
      <c r="V9" s="218"/>
      <c r="W9" s="218"/>
      <c r="X9" s="214"/>
      <c r="Y9" s="70"/>
      <c r="Z9" s="299" t="s">
        <v>81</v>
      </c>
      <c r="AA9" s="223"/>
      <c r="AB9" s="222"/>
      <c r="AC9" s="218"/>
      <c r="AD9" s="218"/>
      <c r="AE9" s="218"/>
      <c r="AF9" s="298"/>
      <c r="AG9" s="25"/>
      <c r="AH9" s="54"/>
      <c r="AI9" s="109"/>
      <c r="AJ9" s="64" t="str" cm="1">
        <f t="array" ref="AJ9">_xlfn.LET(_xlpm.a,IF($AB$10&lt;&gt;"",INDEX(Setup!$AB$8:$AL$38,,MATCH($AB$10,Setup!$AB$7:$AL$7,0)),{""}),_xlpm.b,IF($AB$11&lt;&gt;"",INDEX(Setup!$AB$8:$AL$38,,MATCH($AB$11,Setup!$AB$7:$AL$7,0)),{""}),_xlpm.c,IF($AB$12&lt;&gt;"",INDEX(Setup!$AB$8:$AL$38,,MATCH($AB$12,Setup!$AB$7:$AL$7,0)),{""}),_xlpm.stacked,_xlfn.VSTACK(_xlpm.a,_xlpm.b,_xlpm.c),IFERROR(TRANSPOSE(_xlfn._xlws.FILTER(_xlpm.stacked,(_xlpm.stacked&lt;&gt;0)*(_xlpm.stacked&lt;&gt;"")*(_xlpm.stacked&lt;&gt;"#N/A"))),""))</f>
        <v/>
      </c>
      <c r="AK9" s="109"/>
      <c r="AL9" s="109"/>
      <c r="AM9" s="109"/>
      <c r="AN9" s="109"/>
      <c r="AO9" s="109"/>
      <c r="AP9" s="109"/>
      <c r="AQ9" s="109"/>
      <c r="AR9" s="109"/>
      <c r="AS9" s="109"/>
      <c r="AT9" s="109"/>
      <c r="AU9" s="109"/>
      <c r="AV9" s="109"/>
      <c r="AW9" s="109"/>
      <c r="AX9" s="109"/>
      <c r="AY9" s="109"/>
      <c r="AZ9" s="109"/>
      <c r="BA9" s="109"/>
      <c r="BB9" s="109"/>
      <c r="BC9" s="109"/>
      <c r="BD9" s="109"/>
      <c r="BE9" s="109"/>
      <c r="BF9" s="109"/>
      <c r="BG9" s="109"/>
      <c r="BH9" s="109"/>
      <c r="BI9" s="109"/>
      <c r="BJ9" s="109"/>
      <c r="BK9" s="109"/>
      <c r="BL9" s="109"/>
      <c r="BM9" s="109"/>
      <c r="BN9" s="109"/>
      <c r="BO9" s="51"/>
      <c r="BP9" s="51"/>
      <c r="BQ9" s="51"/>
      <c r="BR9" s="51"/>
      <c r="BS9" s="51"/>
      <c r="BT9" s="51"/>
      <c r="BU9" s="51"/>
      <c r="BV9" s="51"/>
      <c r="BW9" s="51"/>
      <c r="BX9" s="51"/>
      <c r="BY9" s="51"/>
      <c r="BZ9" s="51"/>
      <c r="CA9" s="51"/>
      <c r="CB9" s="51"/>
      <c r="CC9" s="51"/>
      <c r="CD9" s="51"/>
      <c r="CE9" s="51"/>
      <c r="CF9" s="51"/>
      <c r="CG9" s="51"/>
      <c r="CH9" s="51"/>
      <c r="CI9" s="51"/>
      <c r="CJ9" s="51"/>
      <c r="CK9" s="51"/>
      <c r="CL9" s="51"/>
      <c r="CM9" s="51"/>
      <c r="CN9" s="51"/>
      <c r="CO9" s="51"/>
      <c r="CP9" s="51"/>
      <c r="CQ9" s="51"/>
      <c r="CR9" s="51"/>
      <c r="CS9" s="51"/>
      <c r="CT9" s="51"/>
      <c r="CU9" s="51"/>
      <c r="CV9" s="51"/>
      <c r="CW9" s="51"/>
      <c r="CX9" s="51"/>
      <c r="CY9" s="51"/>
      <c r="CZ9" s="51"/>
      <c r="DA9" s="51"/>
      <c r="DB9" s="51"/>
      <c r="DC9" s="51"/>
    </row>
    <row r="10" spans="1:107" ht="15.75" customHeight="1">
      <c r="A10" s="13"/>
      <c r="B10" s="257" t="s">
        <v>83</v>
      </c>
      <c r="C10" s="243"/>
      <c r="D10" s="222"/>
      <c r="E10" s="218"/>
      <c r="F10" s="218"/>
      <c r="G10" s="218"/>
      <c r="H10" s="224"/>
      <c r="I10" s="69"/>
      <c r="J10" s="242" t="s">
        <v>83</v>
      </c>
      <c r="K10" s="243"/>
      <c r="L10" s="222"/>
      <c r="M10" s="218"/>
      <c r="N10" s="218"/>
      <c r="O10" s="218"/>
      <c r="P10" s="216"/>
      <c r="Q10" s="69"/>
      <c r="R10" s="259" t="s">
        <v>83</v>
      </c>
      <c r="S10" s="243"/>
      <c r="T10" s="222"/>
      <c r="U10" s="218"/>
      <c r="V10" s="218"/>
      <c r="W10" s="218"/>
      <c r="X10" s="214"/>
      <c r="Y10" s="70"/>
      <c r="Z10" s="300" t="s">
        <v>83</v>
      </c>
      <c r="AA10" s="243"/>
      <c r="AB10" s="222"/>
      <c r="AC10" s="218"/>
      <c r="AD10" s="218"/>
      <c r="AE10" s="218"/>
      <c r="AF10" s="298"/>
      <c r="AG10" s="25"/>
      <c r="AH10" s="54"/>
      <c r="AI10" s="109"/>
      <c r="AJ10" s="64" t="str" cm="1">
        <f t="array" ref="AJ10">_xlfn.LET(_xlpm.a,IF($D$41&lt;&gt;"",INDEX(Setup!$AB$8:$AL$38,,MATCH($D$41,Setup!$AB$7:$AL$7,0)),{""}),_xlpm.b,IF($D$42&lt;&gt;"",INDEX(Setup!$AB$8:$AL$38,,MATCH($D$42,Setup!$AB$7:$AL$7,0)),{""}),_xlpm.c,IF($D$43&lt;&gt;"",INDEX(Setup!$AB$8:$AL$38,,MATCH($D$43,Setup!$AB$7:$AL$7,0)),{""}),_xlpm.stacked,_xlfn.VSTACK(_xlpm.a,_xlpm.b,_xlpm.c),IFERROR(TRANSPOSE(_xlfn._xlws.FILTER(_xlpm.stacked,(_xlpm.stacked&lt;&gt;0)*(_xlpm.stacked&lt;&gt;"")*(_xlpm.stacked&lt;&gt;"#N/A"))),""))</f>
        <v/>
      </c>
      <c r="AK10" s="109"/>
      <c r="AL10" s="109"/>
      <c r="AM10" s="109"/>
      <c r="AN10" s="109"/>
      <c r="AO10" s="109"/>
      <c r="AP10" s="109"/>
      <c r="AQ10" s="109"/>
      <c r="AR10" s="109"/>
      <c r="AS10" s="109"/>
      <c r="AT10" s="109"/>
      <c r="AU10" s="109"/>
      <c r="AV10" s="109"/>
      <c r="AW10" s="109"/>
      <c r="AX10" s="109"/>
      <c r="AY10" s="109"/>
      <c r="AZ10" s="109"/>
      <c r="BA10" s="109"/>
      <c r="BB10" s="109"/>
      <c r="BC10" s="109"/>
      <c r="BD10" s="109"/>
      <c r="BE10" s="109"/>
      <c r="BF10" s="109"/>
      <c r="BG10" s="109"/>
      <c r="BH10" s="109"/>
      <c r="BI10" s="109"/>
      <c r="BJ10" s="109"/>
      <c r="BK10" s="109"/>
      <c r="BL10" s="109"/>
      <c r="BM10" s="109"/>
      <c r="BN10" s="109"/>
      <c r="BO10" s="51"/>
      <c r="BP10" s="51"/>
      <c r="BQ10" s="51"/>
      <c r="BR10" s="51"/>
      <c r="BS10" s="51"/>
      <c r="BT10" s="51"/>
      <c r="BU10" s="51"/>
      <c r="BV10" s="51"/>
      <c r="BW10" s="51"/>
      <c r="BX10" s="51"/>
      <c r="BY10" s="51"/>
      <c r="BZ10" s="51"/>
      <c r="CA10" s="51"/>
      <c r="CB10" s="51"/>
      <c r="CC10" s="51"/>
      <c r="CD10" s="51"/>
      <c r="CE10" s="51"/>
      <c r="CF10" s="51"/>
      <c r="CG10" s="51"/>
      <c r="CH10" s="51"/>
      <c r="CI10" s="51"/>
      <c r="CJ10" s="51"/>
      <c r="CK10" s="51"/>
      <c r="CL10" s="51"/>
      <c r="CM10" s="51"/>
      <c r="CN10" s="51"/>
      <c r="CO10" s="51"/>
      <c r="CP10" s="51"/>
      <c r="CQ10" s="51"/>
      <c r="CR10" s="51"/>
      <c r="CS10" s="51"/>
      <c r="CT10" s="51"/>
      <c r="CU10" s="51"/>
      <c r="CV10" s="51"/>
      <c r="CW10" s="51"/>
      <c r="CX10" s="51"/>
      <c r="CY10" s="51"/>
      <c r="CZ10" s="51"/>
      <c r="DA10" s="51"/>
      <c r="DB10" s="51"/>
      <c r="DC10" s="51"/>
    </row>
    <row r="11" spans="1:107" ht="15.75" customHeight="1">
      <c r="A11" s="13"/>
      <c r="B11" s="153"/>
      <c r="C11" s="244"/>
      <c r="D11" s="222"/>
      <c r="E11" s="218"/>
      <c r="F11" s="218"/>
      <c r="G11" s="218"/>
      <c r="H11" s="224"/>
      <c r="I11" s="69"/>
      <c r="J11" s="183"/>
      <c r="K11" s="244"/>
      <c r="L11" s="222"/>
      <c r="M11" s="218"/>
      <c r="N11" s="218"/>
      <c r="O11" s="218"/>
      <c r="P11" s="216"/>
      <c r="Q11" s="69"/>
      <c r="R11" s="188"/>
      <c r="S11" s="244"/>
      <c r="T11" s="222"/>
      <c r="U11" s="218"/>
      <c r="V11" s="218"/>
      <c r="W11" s="218"/>
      <c r="X11" s="214"/>
      <c r="Y11" s="70"/>
      <c r="Z11" s="178"/>
      <c r="AA11" s="244"/>
      <c r="AB11" s="222"/>
      <c r="AC11" s="218"/>
      <c r="AD11" s="218"/>
      <c r="AE11" s="218"/>
      <c r="AF11" s="298"/>
      <c r="AG11" s="25"/>
      <c r="AH11" s="54"/>
      <c r="AI11" s="109"/>
      <c r="AJ11" s="64" t="str" cm="1">
        <f t="array" ref="AJ11">_xlfn.LET(_xlpm.a,IF($L$41&lt;&gt;"",INDEX(Setup!$AB$8:$AL$38,,MATCH($L$41,Setup!$AB$7:$AL$7,0)),{""}),_xlpm.b,IF($L$42&lt;&gt;"",INDEX(Setup!$AB$8:$AL$38,,MATCH($L$42,Setup!$AB$7:$AL$7,0)),{""}),_xlpm.c,IF($L$43&lt;&gt;"",INDEX(Setup!$AB$8:$AL$38,,MATCH($L$43,Setup!$AB$7:$AL$7,0)),{""}),_xlpm.stacked,_xlfn.VSTACK(_xlpm.a,_xlpm.b,_xlpm.c),IFERROR(TRANSPOSE(_xlfn._xlws.FILTER(_xlpm.stacked,(_xlpm.stacked&lt;&gt;0)*(_xlpm.stacked&lt;&gt;"")*(_xlpm.stacked&lt;&gt;"#N/A"))),""))</f>
        <v/>
      </c>
      <c r="AK11" s="109"/>
      <c r="AL11" s="109"/>
      <c r="AM11" s="109"/>
      <c r="AN11" s="109"/>
      <c r="AO11" s="109"/>
      <c r="AP11" s="109"/>
      <c r="AQ11" s="109"/>
      <c r="AR11" s="109"/>
      <c r="AS11" s="109"/>
      <c r="AT11" s="109"/>
      <c r="AU11" s="109"/>
      <c r="AV11" s="109"/>
      <c r="AW11" s="109"/>
      <c r="AX11" s="109"/>
      <c r="AY11" s="109"/>
      <c r="AZ11" s="109"/>
      <c r="BA11" s="109"/>
      <c r="BB11" s="109"/>
      <c r="BC11" s="109"/>
      <c r="BD11" s="109"/>
      <c r="BE11" s="109"/>
      <c r="BF11" s="109"/>
      <c r="BG11" s="109"/>
      <c r="BH11" s="109"/>
      <c r="BI11" s="109"/>
      <c r="BJ11" s="109"/>
      <c r="BK11" s="109"/>
      <c r="BL11" s="109"/>
      <c r="BM11" s="109"/>
      <c r="BN11" s="109"/>
      <c r="BO11" s="51"/>
      <c r="BP11" s="51"/>
      <c r="BQ11" s="51"/>
      <c r="BR11" s="51"/>
      <c r="BS11" s="51"/>
      <c r="BT11" s="51"/>
      <c r="BU11" s="51"/>
      <c r="BV11" s="51"/>
      <c r="BW11" s="51"/>
      <c r="BX11" s="51"/>
      <c r="BY11" s="51"/>
      <c r="BZ11" s="51"/>
      <c r="CA11" s="51"/>
      <c r="CB11" s="51"/>
      <c r="CC11" s="51"/>
      <c r="CD11" s="51"/>
      <c r="CE11" s="51"/>
      <c r="CF11" s="51"/>
      <c r="CG11" s="51"/>
      <c r="CH11" s="51"/>
      <c r="CI11" s="51"/>
      <c r="CJ11" s="51"/>
      <c r="CK11" s="51"/>
      <c r="CL11" s="51"/>
      <c r="CM11" s="51"/>
      <c r="CN11" s="51"/>
      <c r="CO11" s="51"/>
      <c r="CP11" s="51"/>
      <c r="CQ11" s="51"/>
      <c r="CR11" s="51"/>
      <c r="CS11" s="51"/>
      <c r="CT11" s="51"/>
      <c r="CU11" s="51"/>
      <c r="CV11" s="51"/>
      <c r="CW11" s="51"/>
      <c r="CX11" s="51"/>
      <c r="CY11" s="51"/>
      <c r="CZ11" s="51"/>
      <c r="DA11" s="51"/>
      <c r="DB11" s="51"/>
      <c r="DC11" s="51"/>
    </row>
    <row r="12" spans="1:107" ht="15.75" customHeight="1">
      <c r="A12" s="13"/>
      <c r="B12" s="258"/>
      <c r="C12" s="246"/>
      <c r="D12" s="222"/>
      <c r="E12" s="218"/>
      <c r="F12" s="218"/>
      <c r="G12" s="218"/>
      <c r="H12" s="224"/>
      <c r="I12" s="69"/>
      <c r="J12" s="245"/>
      <c r="K12" s="246"/>
      <c r="L12" s="222"/>
      <c r="M12" s="218"/>
      <c r="N12" s="218"/>
      <c r="O12" s="218"/>
      <c r="P12" s="216"/>
      <c r="Q12" s="69"/>
      <c r="R12" s="260"/>
      <c r="S12" s="246"/>
      <c r="T12" s="222"/>
      <c r="U12" s="218"/>
      <c r="V12" s="218"/>
      <c r="W12" s="218"/>
      <c r="X12" s="214"/>
      <c r="Y12" s="70"/>
      <c r="Z12" s="301"/>
      <c r="AA12" s="246"/>
      <c r="AB12" s="222"/>
      <c r="AC12" s="218"/>
      <c r="AD12" s="218"/>
      <c r="AE12" s="218"/>
      <c r="AF12" s="298"/>
      <c r="AG12" s="25"/>
      <c r="AH12" s="54"/>
      <c r="AI12" s="109"/>
      <c r="AJ12" s="64" t="str" cm="1">
        <f t="array" ref="AJ12">_xlfn.LET(_xlpm.a,IF($T$41&lt;&gt;"",INDEX(Setup!$AB$8:$AL$38,,MATCH($T$41,Setup!$AB$7:$AL$7,0)),{""}),_xlpm.b,IF($T$42&lt;&gt;"",INDEX(Setup!$AB$8:$AL$38,,MATCH($T$42,Setup!$AB$7:$AL$7,0)),{""}),_xlpm.c,IF($T$43&lt;&gt;"",INDEX(Setup!$AB$8:$AL$38,,MATCH($T$43,Setup!$AB$7:$AL$7,0)),{""}),_xlpm.stacked,_xlfn.VSTACK(_xlpm.a,_xlpm.b,_xlpm.c),IFERROR(TRANSPOSE(_xlfn._xlws.FILTER(_xlpm.stacked,(_xlpm.stacked&lt;&gt;0)*(_xlpm.stacked&lt;&gt;"")*(_xlpm.stacked&lt;&gt;"#N/A"))),""))</f>
        <v/>
      </c>
      <c r="AK12" s="109"/>
      <c r="AL12" s="109"/>
      <c r="AM12" s="109"/>
      <c r="AN12" s="109"/>
      <c r="AO12" s="109"/>
      <c r="AP12" s="109"/>
      <c r="AQ12" s="109"/>
      <c r="AR12" s="109"/>
      <c r="AS12" s="109"/>
      <c r="AT12" s="109"/>
      <c r="AU12" s="109"/>
      <c r="AV12" s="109"/>
      <c r="AW12" s="109"/>
      <c r="AX12" s="109"/>
      <c r="AY12" s="109"/>
      <c r="AZ12" s="109"/>
      <c r="BA12" s="109"/>
      <c r="BB12" s="109"/>
      <c r="BC12" s="109"/>
      <c r="BD12" s="109"/>
      <c r="BE12" s="109"/>
      <c r="BF12" s="109"/>
      <c r="BG12" s="109"/>
      <c r="BH12" s="109"/>
      <c r="BI12" s="109"/>
      <c r="BJ12" s="109"/>
      <c r="BK12" s="109"/>
      <c r="BL12" s="109"/>
      <c r="BM12" s="109"/>
      <c r="BN12" s="109"/>
      <c r="BO12" s="51"/>
      <c r="BP12" s="51"/>
      <c r="BQ12" s="51"/>
      <c r="BR12" s="51"/>
      <c r="BS12" s="51"/>
      <c r="BT12" s="51"/>
      <c r="BU12" s="51"/>
      <c r="BV12" s="51"/>
      <c r="BW12" s="51"/>
      <c r="BX12" s="51"/>
      <c r="BY12" s="51"/>
      <c r="BZ12" s="51"/>
      <c r="CA12" s="51"/>
      <c r="CB12" s="51"/>
      <c r="CC12" s="51"/>
      <c r="CD12" s="51"/>
      <c r="CE12" s="51"/>
      <c r="CF12" s="51"/>
      <c r="CG12" s="51"/>
      <c r="CH12" s="51"/>
      <c r="CI12" s="51"/>
      <c r="CJ12" s="51"/>
      <c r="CK12" s="51"/>
      <c r="CL12" s="51"/>
      <c r="CM12" s="51"/>
      <c r="CN12" s="51"/>
      <c r="CO12" s="51"/>
      <c r="CP12" s="51"/>
      <c r="CQ12" s="51"/>
      <c r="CR12" s="51"/>
      <c r="CS12" s="51"/>
      <c r="CT12" s="51"/>
      <c r="CU12" s="51"/>
      <c r="CV12" s="51"/>
      <c r="CW12" s="51"/>
      <c r="CX12" s="51"/>
      <c r="CY12" s="51"/>
      <c r="CZ12" s="51"/>
      <c r="DA12" s="51"/>
      <c r="DB12" s="51"/>
      <c r="DC12" s="51"/>
    </row>
    <row r="13" spans="1:107" ht="15.75" customHeight="1">
      <c r="A13" s="13"/>
      <c r="B13" s="240" t="s">
        <v>84</v>
      </c>
      <c r="C13" s="218"/>
      <c r="D13" s="71" t="s">
        <v>85</v>
      </c>
      <c r="E13" s="71" t="s">
        <v>86</v>
      </c>
      <c r="F13" s="71" t="s">
        <v>87</v>
      </c>
      <c r="G13" s="71" t="s">
        <v>88</v>
      </c>
      <c r="H13" s="72" t="s">
        <v>89</v>
      </c>
      <c r="I13" s="69"/>
      <c r="J13" s="217" t="s">
        <v>84</v>
      </c>
      <c r="K13" s="218"/>
      <c r="L13" s="73" t="s">
        <v>85</v>
      </c>
      <c r="M13" s="73" t="s">
        <v>86</v>
      </c>
      <c r="N13" s="73" t="s">
        <v>87</v>
      </c>
      <c r="O13" s="73" t="s">
        <v>88</v>
      </c>
      <c r="P13" s="74" t="s">
        <v>89</v>
      </c>
      <c r="Q13" s="69"/>
      <c r="R13" s="239" t="s">
        <v>84</v>
      </c>
      <c r="S13" s="218"/>
      <c r="T13" s="75" t="s">
        <v>85</v>
      </c>
      <c r="U13" s="75" t="s">
        <v>86</v>
      </c>
      <c r="V13" s="75" t="s">
        <v>87</v>
      </c>
      <c r="W13" s="75" t="s">
        <v>88</v>
      </c>
      <c r="X13" s="76" t="s">
        <v>89</v>
      </c>
      <c r="Y13" s="70"/>
      <c r="Z13" s="296" t="s">
        <v>84</v>
      </c>
      <c r="AA13" s="218"/>
      <c r="AB13" s="77" t="s">
        <v>85</v>
      </c>
      <c r="AC13" s="77" t="s">
        <v>86</v>
      </c>
      <c r="AD13" s="77" t="s">
        <v>87</v>
      </c>
      <c r="AE13" s="77" t="s">
        <v>88</v>
      </c>
      <c r="AF13" s="78" t="s">
        <v>89</v>
      </c>
      <c r="AG13" s="25"/>
      <c r="AH13" s="54"/>
      <c r="AI13" s="109"/>
      <c r="AJ13" s="62"/>
      <c r="AK13" s="109"/>
      <c r="AL13" s="109"/>
      <c r="AM13" s="109"/>
      <c r="AN13" s="109"/>
      <c r="AO13" s="109"/>
      <c r="AP13" s="109"/>
      <c r="AQ13" s="109"/>
      <c r="AR13" s="109"/>
      <c r="AS13" s="109"/>
      <c r="AT13" s="109"/>
      <c r="AU13" s="109"/>
      <c r="AV13" s="109"/>
      <c r="AW13" s="109"/>
      <c r="AX13" s="109"/>
      <c r="AY13" s="109"/>
      <c r="AZ13" s="109"/>
      <c r="BA13" s="109"/>
      <c r="BB13" s="109"/>
      <c r="BC13" s="109"/>
      <c r="BD13" s="109"/>
      <c r="BE13" s="109"/>
      <c r="BF13" s="109"/>
      <c r="BG13" s="109"/>
      <c r="BH13" s="109"/>
      <c r="BI13" s="109"/>
      <c r="BJ13" s="109"/>
      <c r="BK13" s="109"/>
      <c r="BL13" s="109"/>
      <c r="BM13" s="109"/>
      <c r="BN13" s="109"/>
      <c r="BO13" s="51"/>
      <c r="BP13" s="51"/>
      <c r="BQ13" s="51"/>
      <c r="BR13" s="51"/>
      <c r="BS13" s="51"/>
      <c r="BT13" s="51"/>
      <c r="BU13" s="51"/>
      <c r="BV13" s="51"/>
      <c r="BW13" s="51"/>
      <c r="BX13" s="51"/>
      <c r="BY13" s="51"/>
      <c r="BZ13" s="51"/>
      <c r="CA13" s="51"/>
      <c r="CB13" s="51"/>
      <c r="CC13" s="51"/>
      <c r="CD13" s="51"/>
      <c r="CE13" s="51"/>
      <c r="CF13" s="51"/>
      <c r="CG13" s="51"/>
      <c r="CH13" s="51"/>
      <c r="CI13" s="51"/>
      <c r="CJ13" s="51"/>
      <c r="CK13" s="51"/>
      <c r="CL13" s="51"/>
      <c r="CM13" s="51"/>
      <c r="CN13" s="51"/>
      <c r="CO13" s="51"/>
      <c r="CP13" s="51"/>
      <c r="CQ13" s="51"/>
      <c r="CR13" s="51"/>
      <c r="CS13" s="51"/>
      <c r="CT13" s="51"/>
      <c r="CU13" s="51"/>
      <c r="CV13" s="51"/>
      <c r="CW13" s="51"/>
      <c r="CX13" s="51"/>
      <c r="CY13" s="51"/>
      <c r="CZ13" s="51"/>
      <c r="DA13" s="51"/>
      <c r="DB13" s="51"/>
      <c r="DC13" s="51"/>
    </row>
    <row r="14" spans="1:107" ht="15.75" customHeight="1">
      <c r="A14" s="16"/>
      <c r="B14" s="79"/>
      <c r="C14" s="80"/>
      <c r="D14" s="81"/>
      <c r="E14" s="81"/>
      <c r="F14" s="81"/>
      <c r="G14" s="81"/>
      <c r="H14" s="82"/>
      <c r="I14" s="69"/>
      <c r="J14" s="83"/>
      <c r="K14" s="80"/>
      <c r="L14" s="81"/>
      <c r="M14" s="81"/>
      <c r="N14" s="81"/>
      <c r="O14" s="81"/>
      <c r="P14" s="84"/>
      <c r="Q14" s="69"/>
      <c r="R14" s="85"/>
      <c r="S14" s="80"/>
      <c r="T14" s="81"/>
      <c r="U14" s="81"/>
      <c r="V14" s="81"/>
      <c r="W14" s="81"/>
      <c r="X14" s="86"/>
      <c r="Y14" s="70"/>
      <c r="Z14" s="87"/>
      <c r="AA14" s="80"/>
      <c r="AB14" s="81"/>
      <c r="AC14" s="81"/>
      <c r="AD14" s="81"/>
      <c r="AE14" s="81"/>
      <c r="AF14" s="88"/>
      <c r="AG14" s="25"/>
      <c r="AH14" s="54"/>
      <c r="AI14" s="109"/>
      <c r="AJ14" s="109"/>
      <c r="AK14" s="109"/>
      <c r="AL14" s="109"/>
      <c r="AM14" s="109"/>
      <c r="AN14" s="109"/>
      <c r="AO14" s="109"/>
      <c r="AP14" s="109"/>
      <c r="AQ14" s="109"/>
      <c r="AR14" s="109"/>
      <c r="AS14" s="109"/>
      <c r="AT14" s="109"/>
      <c r="AU14" s="109"/>
      <c r="AV14" s="109"/>
      <c r="AW14" s="109"/>
      <c r="AX14" s="109"/>
      <c r="AY14" s="109"/>
      <c r="AZ14" s="109"/>
      <c r="BA14" s="109"/>
      <c r="BB14" s="109"/>
      <c r="BC14" s="109"/>
      <c r="BD14" s="109"/>
      <c r="BE14" s="109"/>
      <c r="BF14" s="109"/>
      <c r="BG14" s="109"/>
      <c r="BH14" s="109"/>
      <c r="BI14" s="109"/>
      <c r="BJ14" s="109"/>
      <c r="BK14" s="109"/>
      <c r="BL14" s="109"/>
      <c r="BM14" s="109"/>
      <c r="BN14" s="109"/>
      <c r="BO14" s="51"/>
      <c r="BP14" s="51"/>
      <c r="BQ14" s="51"/>
      <c r="BR14" s="51"/>
      <c r="BS14" s="51"/>
      <c r="BT14" s="51"/>
      <c r="BU14" s="51"/>
      <c r="BV14" s="51"/>
      <c r="BW14" s="51"/>
      <c r="BX14" s="51"/>
      <c r="BY14" s="51"/>
      <c r="BZ14" s="51"/>
      <c r="CA14" s="51"/>
      <c r="CB14" s="51"/>
      <c r="CC14" s="51"/>
      <c r="CD14" s="51"/>
      <c r="CE14" s="51"/>
      <c r="CF14" s="51"/>
      <c r="CG14" s="51"/>
      <c r="CH14" s="51"/>
      <c r="CI14" s="51"/>
      <c r="CJ14" s="51"/>
      <c r="CK14" s="51"/>
      <c r="CL14" s="51"/>
      <c r="CM14" s="51"/>
      <c r="CN14" s="51"/>
      <c r="CO14" s="51"/>
      <c r="CP14" s="51"/>
      <c r="CQ14" s="51"/>
      <c r="CR14" s="51"/>
      <c r="CS14" s="51"/>
      <c r="CT14" s="51"/>
      <c r="CU14" s="51"/>
      <c r="CV14" s="51"/>
      <c r="CW14" s="51"/>
      <c r="CX14" s="51"/>
      <c r="CY14" s="51"/>
      <c r="CZ14" s="51"/>
      <c r="DA14" s="51"/>
      <c r="DB14" s="51"/>
      <c r="DC14" s="51"/>
    </row>
    <row r="15" spans="1:107" ht="15.75" customHeight="1">
      <c r="A15" s="13"/>
      <c r="B15" s="89"/>
      <c r="C15" s="80"/>
      <c r="D15" s="81"/>
      <c r="E15" s="81"/>
      <c r="F15" s="81"/>
      <c r="G15" s="81"/>
      <c r="H15" s="82"/>
      <c r="I15" s="69"/>
      <c r="J15" s="90"/>
      <c r="K15" s="80"/>
      <c r="L15" s="81"/>
      <c r="M15" s="81"/>
      <c r="N15" s="81"/>
      <c r="O15" s="81"/>
      <c r="P15" s="84"/>
      <c r="Q15" s="69"/>
      <c r="R15" s="91"/>
      <c r="S15" s="80"/>
      <c r="T15" s="81"/>
      <c r="U15" s="81"/>
      <c r="V15" s="81"/>
      <c r="W15" s="81"/>
      <c r="X15" s="86"/>
      <c r="Y15" s="70"/>
      <c r="Z15" s="92"/>
      <c r="AA15" s="80"/>
      <c r="AB15" s="81"/>
      <c r="AC15" s="81"/>
      <c r="AD15" s="81"/>
      <c r="AE15" s="81"/>
      <c r="AF15" s="88"/>
      <c r="AG15" s="25"/>
      <c r="AH15" s="54"/>
      <c r="AI15" s="109"/>
      <c r="AJ15" s="109"/>
      <c r="AK15" s="109"/>
      <c r="AL15" s="109"/>
      <c r="AM15" s="109"/>
      <c r="AN15" s="109"/>
      <c r="AO15" s="109"/>
      <c r="AP15" s="109"/>
      <c r="AQ15" s="109"/>
      <c r="AR15" s="109"/>
      <c r="AS15" s="109"/>
      <c r="AT15" s="109"/>
      <c r="AU15" s="109"/>
      <c r="AV15" s="109"/>
      <c r="AW15" s="109"/>
      <c r="AX15" s="109"/>
      <c r="AY15" s="109"/>
      <c r="AZ15" s="109"/>
      <c r="BA15" s="109"/>
      <c r="BB15" s="109"/>
      <c r="BC15" s="109"/>
      <c r="BD15" s="109"/>
      <c r="BE15" s="109"/>
      <c r="BF15" s="109"/>
      <c r="BG15" s="109"/>
      <c r="BH15" s="109"/>
      <c r="BI15" s="109"/>
      <c r="BJ15" s="109"/>
      <c r="BK15" s="109"/>
      <c r="BL15" s="109"/>
      <c r="BM15" s="109"/>
      <c r="BN15" s="109"/>
      <c r="BO15" s="51"/>
      <c r="BP15" s="51"/>
      <c r="BQ15" s="51"/>
      <c r="BR15" s="51"/>
      <c r="BS15" s="51"/>
      <c r="BT15" s="51"/>
      <c r="BU15" s="51"/>
      <c r="BV15" s="51"/>
      <c r="BW15" s="51"/>
      <c r="BX15" s="51"/>
      <c r="BY15" s="51"/>
      <c r="BZ15" s="51"/>
      <c r="CA15" s="51"/>
      <c r="CB15" s="51"/>
      <c r="CC15" s="51"/>
      <c r="CD15" s="51"/>
      <c r="CE15" s="51"/>
      <c r="CF15" s="51"/>
      <c r="CG15" s="51"/>
      <c r="CH15" s="51"/>
      <c r="CI15" s="51"/>
      <c r="CJ15" s="51"/>
      <c r="CK15" s="51"/>
      <c r="CL15" s="51"/>
      <c r="CM15" s="51"/>
      <c r="CN15" s="51"/>
      <c r="CO15" s="51"/>
      <c r="CP15" s="51"/>
      <c r="CQ15" s="51"/>
      <c r="CR15" s="51"/>
      <c r="CS15" s="51"/>
      <c r="CT15" s="51"/>
      <c r="CU15" s="51"/>
      <c r="CV15" s="51"/>
      <c r="CW15" s="51"/>
      <c r="CX15" s="51"/>
      <c r="CY15" s="51"/>
      <c r="CZ15" s="51"/>
      <c r="DA15" s="51"/>
      <c r="DB15" s="51"/>
      <c r="DC15" s="51"/>
    </row>
    <row r="16" spans="1:107" ht="15.75" customHeight="1">
      <c r="A16" s="13"/>
      <c r="B16" s="89"/>
      <c r="C16" s="80"/>
      <c r="D16" s="81"/>
      <c r="E16" s="81"/>
      <c r="F16" s="81"/>
      <c r="G16" s="81"/>
      <c r="H16" s="82"/>
      <c r="I16" s="69"/>
      <c r="J16" s="90"/>
      <c r="K16" s="80"/>
      <c r="L16" s="81"/>
      <c r="M16" s="81"/>
      <c r="N16" s="81"/>
      <c r="O16" s="81"/>
      <c r="P16" s="84"/>
      <c r="Q16" s="69"/>
      <c r="R16" s="91"/>
      <c r="S16" s="80"/>
      <c r="T16" s="81"/>
      <c r="U16" s="81"/>
      <c r="V16" s="81"/>
      <c r="W16" s="81"/>
      <c r="X16" s="86"/>
      <c r="Y16" s="70"/>
      <c r="Z16" s="92"/>
      <c r="AA16" s="80"/>
      <c r="AB16" s="81"/>
      <c r="AC16" s="81"/>
      <c r="AD16" s="81"/>
      <c r="AE16" s="81"/>
      <c r="AF16" s="88"/>
      <c r="AG16" s="25"/>
      <c r="AH16" s="54"/>
      <c r="AI16" s="109"/>
      <c r="AJ16" s="109"/>
      <c r="AK16" s="109"/>
      <c r="AL16" s="109"/>
      <c r="AM16" s="109"/>
      <c r="AN16" s="109"/>
      <c r="AO16" s="109"/>
      <c r="AP16" s="109"/>
      <c r="AQ16" s="109"/>
      <c r="AR16" s="109"/>
      <c r="AS16" s="109"/>
      <c r="AT16" s="109"/>
      <c r="AU16" s="109"/>
      <c r="AV16" s="109"/>
      <c r="AW16" s="109"/>
      <c r="AX16" s="109"/>
      <c r="AY16" s="109"/>
      <c r="AZ16" s="109"/>
      <c r="BA16" s="109"/>
      <c r="BB16" s="109"/>
      <c r="BC16" s="109"/>
      <c r="BD16" s="109"/>
      <c r="BE16" s="109"/>
      <c r="BF16" s="109"/>
      <c r="BG16" s="109"/>
      <c r="BH16" s="109"/>
      <c r="BI16" s="109"/>
      <c r="BJ16" s="109"/>
      <c r="BK16" s="109"/>
      <c r="BL16" s="109"/>
      <c r="BM16" s="109"/>
      <c r="BN16" s="109"/>
      <c r="BO16" s="51"/>
      <c r="BP16" s="51"/>
      <c r="BQ16" s="51"/>
      <c r="BR16" s="51"/>
      <c r="BS16" s="51"/>
      <c r="BT16" s="51"/>
      <c r="BU16" s="51"/>
      <c r="BV16" s="51"/>
      <c r="BW16" s="51"/>
      <c r="BX16" s="51"/>
      <c r="BY16" s="51"/>
      <c r="BZ16" s="51"/>
      <c r="CA16" s="51"/>
      <c r="CB16" s="51"/>
      <c r="CC16" s="51"/>
      <c r="CD16" s="51"/>
      <c r="CE16" s="51"/>
      <c r="CF16" s="51"/>
      <c r="CG16" s="51"/>
      <c r="CH16" s="51"/>
      <c r="CI16" s="51"/>
      <c r="CJ16" s="51"/>
      <c r="CK16" s="51"/>
      <c r="CL16" s="51"/>
      <c r="CM16" s="51"/>
      <c r="CN16" s="51"/>
      <c r="CO16" s="51"/>
      <c r="CP16" s="51"/>
      <c r="CQ16" s="51"/>
      <c r="CR16" s="51"/>
      <c r="CS16" s="51"/>
      <c r="CT16" s="51"/>
      <c r="CU16" s="51"/>
      <c r="CV16" s="51"/>
      <c r="CW16" s="51"/>
      <c r="CX16" s="51"/>
      <c r="CY16" s="51"/>
      <c r="CZ16" s="51"/>
      <c r="DA16" s="51"/>
      <c r="DB16" s="51"/>
      <c r="DC16" s="51"/>
    </row>
    <row r="17" spans="1:107" ht="15.75" customHeight="1">
      <c r="A17" s="13"/>
      <c r="B17" s="89"/>
      <c r="C17" s="80"/>
      <c r="D17" s="81"/>
      <c r="E17" s="81"/>
      <c r="F17" s="81"/>
      <c r="G17" s="81"/>
      <c r="H17" s="82"/>
      <c r="I17" s="69"/>
      <c r="J17" s="90"/>
      <c r="K17" s="80"/>
      <c r="L17" s="81"/>
      <c r="M17" s="81"/>
      <c r="N17" s="81"/>
      <c r="O17" s="81"/>
      <c r="P17" s="84"/>
      <c r="Q17" s="69"/>
      <c r="R17" s="91"/>
      <c r="S17" s="80"/>
      <c r="T17" s="81"/>
      <c r="U17" s="81"/>
      <c r="V17" s="81"/>
      <c r="W17" s="81"/>
      <c r="X17" s="86"/>
      <c r="Y17" s="70"/>
      <c r="Z17" s="92"/>
      <c r="AA17" s="80"/>
      <c r="AB17" s="81"/>
      <c r="AC17" s="81"/>
      <c r="AD17" s="81"/>
      <c r="AE17" s="81"/>
      <c r="AF17" s="88"/>
      <c r="AG17" s="25"/>
      <c r="AH17" s="51"/>
      <c r="AI17" s="109"/>
      <c r="AJ17" s="109"/>
      <c r="AK17" s="109"/>
      <c r="AL17" s="109"/>
      <c r="AM17" s="109"/>
      <c r="AN17" s="109"/>
      <c r="AO17" s="109"/>
      <c r="AP17" s="109"/>
      <c r="AQ17" s="109"/>
      <c r="AR17" s="109"/>
      <c r="AS17" s="109"/>
      <c r="AT17" s="109"/>
      <c r="AU17" s="109"/>
      <c r="AV17" s="109"/>
      <c r="AW17" s="109"/>
      <c r="AX17" s="109"/>
      <c r="AY17" s="109"/>
      <c r="AZ17" s="109"/>
      <c r="BA17" s="109"/>
      <c r="BB17" s="109"/>
      <c r="BC17" s="109"/>
      <c r="BD17" s="109"/>
      <c r="BE17" s="109"/>
      <c r="BF17" s="109"/>
      <c r="BG17" s="109"/>
      <c r="BH17" s="109"/>
      <c r="BI17" s="109"/>
      <c r="BJ17" s="109"/>
      <c r="BK17" s="109"/>
      <c r="BL17" s="109"/>
      <c r="BM17" s="109"/>
      <c r="BN17" s="109"/>
      <c r="BO17" s="51"/>
      <c r="BP17" s="51"/>
      <c r="BQ17" s="51"/>
      <c r="BR17" s="51"/>
      <c r="BS17" s="51"/>
      <c r="BT17" s="51"/>
      <c r="BU17" s="51"/>
      <c r="BV17" s="51"/>
      <c r="BW17" s="51"/>
      <c r="BX17" s="51"/>
      <c r="BY17" s="51"/>
      <c r="BZ17" s="51"/>
      <c r="CA17" s="51"/>
      <c r="CB17" s="51"/>
      <c r="CC17" s="51"/>
      <c r="CD17" s="51"/>
      <c r="CE17" s="51"/>
      <c r="CF17" s="51"/>
      <c r="CG17" s="51"/>
      <c r="CH17" s="51"/>
      <c r="CI17" s="51"/>
      <c r="CJ17" s="51"/>
      <c r="CK17" s="51"/>
      <c r="CL17" s="51"/>
      <c r="CM17" s="51"/>
      <c r="CN17" s="51"/>
      <c r="CO17" s="51"/>
      <c r="CP17" s="51"/>
      <c r="CQ17" s="51"/>
      <c r="CR17" s="51"/>
      <c r="CS17" s="51"/>
      <c r="CT17" s="51"/>
      <c r="CU17" s="51"/>
      <c r="CV17" s="51"/>
      <c r="CW17" s="51"/>
      <c r="CX17" s="51"/>
      <c r="CY17" s="51"/>
      <c r="CZ17" s="51"/>
      <c r="DA17" s="51"/>
      <c r="DB17" s="51"/>
      <c r="DC17" s="51"/>
    </row>
    <row r="18" spans="1:107" ht="15.75" customHeight="1">
      <c r="A18" s="13"/>
      <c r="B18" s="89"/>
      <c r="C18" s="80"/>
      <c r="D18" s="81"/>
      <c r="E18" s="81"/>
      <c r="F18" s="81"/>
      <c r="G18" s="81"/>
      <c r="H18" s="82"/>
      <c r="I18" s="69"/>
      <c r="J18" s="90"/>
      <c r="K18" s="80"/>
      <c r="L18" s="81"/>
      <c r="M18" s="81"/>
      <c r="N18" s="81"/>
      <c r="O18" s="81"/>
      <c r="P18" s="84"/>
      <c r="Q18" s="69"/>
      <c r="R18" s="91"/>
      <c r="S18" s="80"/>
      <c r="T18" s="81"/>
      <c r="U18" s="81"/>
      <c r="V18" s="81"/>
      <c r="W18" s="81"/>
      <c r="X18" s="86"/>
      <c r="Y18" s="70"/>
      <c r="Z18" s="92"/>
      <c r="AA18" s="80"/>
      <c r="AB18" s="81"/>
      <c r="AC18" s="81"/>
      <c r="AD18" s="81"/>
      <c r="AE18" s="81"/>
      <c r="AF18" s="88"/>
      <c r="AG18" s="25"/>
      <c r="AH18" s="51"/>
      <c r="AI18" s="109"/>
      <c r="AJ18" s="109"/>
      <c r="AK18" s="109"/>
      <c r="AL18" s="109"/>
      <c r="AM18" s="109"/>
      <c r="AN18" s="109"/>
      <c r="AO18" s="109"/>
      <c r="AP18" s="109"/>
      <c r="AQ18" s="109"/>
      <c r="AR18" s="109"/>
      <c r="AS18" s="109"/>
      <c r="AT18" s="109"/>
      <c r="AU18" s="109"/>
      <c r="AV18" s="109"/>
      <c r="AW18" s="109"/>
      <c r="AX18" s="109"/>
      <c r="AY18" s="109"/>
      <c r="AZ18" s="109"/>
      <c r="BA18" s="109"/>
      <c r="BB18" s="109"/>
      <c r="BC18" s="109"/>
      <c r="BD18" s="109"/>
      <c r="BE18" s="109"/>
      <c r="BF18" s="109"/>
      <c r="BG18" s="109"/>
      <c r="BH18" s="109"/>
      <c r="BI18" s="109"/>
      <c r="BJ18" s="109"/>
      <c r="BK18" s="109"/>
      <c r="BL18" s="109"/>
      <c r="BM18" s="109"/>
      <c r="BN18" s="109"/>
      <c r="BO18" s="51"/>
      <c r="BP18" s="51"/>
      <c r="BQ18" s="51"/>
      <c r="BR18" s="51"/>
      <c r="BS18" s="51"/>
      <c r="BT18" s="51"/>
      <c r="BU18" s="51"/>
      <c r="BV18" s="51"/>
      <c r="BW18" s="51"/>
      <c r="BX18" s="51"/>
      <c r="BY18" s="51"/>
      <c r="BZ18" s="51"/>
      <c r="CA18" s="51"/>
      <c r="CB18" s="51"/>
      <c r="CC18" s="51"/>
      <c r="CD18" s="51"/>
      <c r="CE18" s="51"/>
      <c r="CF18" s="51"/>
      <c r="CG18" s="51"/>
      <c r="CH18" s="51"/>
      <c r="CI18" s="51"/>
      <c r="CJ18" s="51"/>
      <c r="CK18" s="51"/>
      <c r="CL18" s="51"/>
      <c r="CM18" s="51"/>
      <c r="CN18" s="51"/>
      <c r="CO18" s="51"/>
      <c r="CP18" s="51"/>
      <c r="CQ18" s="51"/>
      <c r="CR18" s="51"/>
      <c r="CS18" s="51"/>
      <c r="CT18" s="51"/>
      <c r="CU18" s="51"/>
      <c r="CV18" s="51"/>
      <c r="CW18" s="51"/>
      <c r="CX18" s="51"/>
      <c r="CY18" s="51"/>
      <c r="CZ18" s="51"/>
      <c r="DA18" s="51"/>
      <c r="DB18" s="51"/>
      <c r="DC18" s="51"/>
    </row>
    <row r="19" spans="1:107" ht="15.75" customHeight="1">
      <c r="A19" s="13"/>
      <c r="B19" s="89"/>
      <c r="C19" s="80"/>
      <c r="D19" s="81"/>
      <c r="E19" s="81"/>
      <c r="F19" s="81"/>
      <c r="G19" s="81"/>
      <c r="H19" s="82"/>
      <c r="I19" s="69"/>
      <c r="J19" s="90"/>
      <c r="K19" s="80"/>
      <c r="L19" s="81"/>
      <c r="M19" s="81"/>
      <c r="N19" s="81"/>
      <c r="O19" s="81"/>
      <c r="P19" s="84"/>
      <c r="Q19" s="69"/>
      <c r="R19" s="91"/>
      <c r="S19" s="80"/>
      <c r="T19" s="81"/>
      <c r="U19" s="81"/>
      <c r="V19" s="81"/>
      <c r="W19" s="81"/>
      <c r="X19" s="86"/>
      <c r="Y19" s="70"/>
      <c r="Z19" s="92"/>
      <c r="AA19" s="80"/>
      <c r="AB19" s="81"/>
      <c r="AC19" s="81"/>
      <c r="AD19" s="81"/>
      <c r="AE19" s="81"/>
      <c r="AF19" s="88"/>
      <c r="AG19" s="25"/>
      <c r="AH19" s="51"/>
      <c r="AI19" s="109"/>
      <c r="AJ19" s="109"/>
      <c r="AK19" s="109"/>
      <c r="AL19" s="109"/>
      <c r="AM19" s="109"/>
      <c r="AN19" s="109"/>
      <c r="AO19" s="109"/>
      <c r="AP19" s="109"/>
      <c r="AQ19" s="109"/>
      <c r="AR19" s="109"/>
      <c r="AS19" s="109"/>
      <c r="AT19" s="109"/>
      <c r="AU19" s="109"/>
      <c r="AV19" s="109"/>
      <c r="AW19" s="109"/>
      <c r="AX19" s="109"/>
      <c r="AY19" s="109"/>
      <c r="AZ19" s="109"/>
      <c r="BA19" s="109"/>
      <c r="BB19" s="109"/>
      <c r="BC19" s="109"/>
      <c r="BD19" s="109"/>
      <c r="BE19" s="109"/>
      <c r="BF19" s="109"/>
      <c r="BG19" s="109"/>
      <c r="BH19" s="109"/>
      <c r="BI19" s="109"/>
      <c r="BJ19" s="109"/>
      <c r="BK19" s="109"/>
      <c r="BL19" s="109"/>
      <c r="BM19" s="109"/>
      <c r="BN19" s="109"/>
      <c r="BO19" s="51"/>
      <c r="BP19" s="51"/>
      <c r="BQ19" s="51"/>
      <c r="BR19" s="51"/>
      <c r="BS19" s="51"/>
      <c r="BT19" s="51"/>
      <c r="BU19" s="51"/>
      <c r="BV19" s="51"/>
      <c r="BW19" s="51"/>
      <c r="BX19" s="51"/>
      <c r="BY19" s="51"/>
      <c r="BZ19" s="51"/>
      <c r="CA19" s="51"/>
      <c r="CB19" s="51"/>
      <c r="CC19" s="51"/>
      <c r="CD19" s="51"/>
      <c r="CE19" s="51"/>
      <c r="CF19" s="51"/>
      <c r="CG19" s="51"/>
      <c r="CH19" s="51"/>
      <c r="CI19" s="51"/>
      <c r="CJ19" s="51"/>
      <c r="CK19" s="51"/>
      <c r="CL19" s="51"/>
      <c r="CM19" s="51"/>
      <c r="CN19" s="51"/>
      <c r="CO19" s="51"/>
      <c r="CP19" s="51"/>
      <c r="CQ19" s="51"/>
      <c r="CR19" s="51"/>
      <c r="CS19" s="51"/>
      <c r="CT19" s="51"/>
      <c r="CU19" s="51"/>
      <c r="CV19" s="51"/>
      <c r="CW19" s="51"/>
      <c r="CX19" s="51"/>
      <c r="CY19" s="51"/>
      <c r="CZ19" s="51"/>
      <c r="DA19" s="51"/>
      <c r="DB19" s="51"/>
      <c r="DC19" s="51"/>
    </row>
    <row r="20" spans="1:107" ht="15.75" customHeight="1">
      <c r="A20" s="13"/>
      <c r="B20" s="89"/>
      <c r="C20" s="80"/>
      <c r="D20" s="81"/>
      <c r="E20" s="81"/>
      <c r="F20" s="81"/>
      <c r="G20" s="81"/>
      <c r="H20" s="82"/>
      <c r="I20" s="69"/>
      <c r="J20" s="90"/>
      <c r="K20" s="80"/>
      <c r="L20" s="81"/>
      <c r="M20" s="81"/>
      <c r="N20" s="81"/>
      <c r="O20" s="81"/>
      <c r="P20" s="84"/>
      <c r="Q20" s="69"/>
      <c r="R20" s="91"/>
      <c r="S20" s="80"/>
      <c r="T20" s="81"/>
      <c r="U20" s="81"/>
      <c r="V20" s="81"/>
      <c r="W20" s="81"/>
      <c r="X20" s="86"/>
      <c r="Y20" s="70"/>
      <c r="Z20" s="92"/>
      <c r="AA20" s="80"/>
      <c r="AB20" s="81"/>
      <c r="AC20" s="81"/>
      <c r="AD20" s="81"/>
      <c r="AE20" s="81"/>
      <c r="AF20" s="88"/>
      <c r="AG20" s="25"/>
      <c r="AH20" s="51"/>
      <c r="AI20" s="109"/>
      <c r="AJ20" s="109"/>
      <c r="AK20" s="109"/>
      <c r="AL20" s="109"/>
      <c r="AM20" s="109"/>
      <c r="AN20" s="109"/>
      <c r="AO20" s="109"/>
      <c r="AP20" s="109"/>
      <c r="AQ20" s="109"/>
      <c r="AR20" s="109"/>
      <c r="AS20" s="109"/>
      <c r="AT20" s="109"/>
      <c r="AU20" s="109"/>
      <c r="AV20" s="109"/>
      <c r="AW20" s="109"/>
      <c r="AX20" s="109"/>
      <c r="AY20" s="109"/>
      <c r="AZ20" s="109"/>
      <c r="BA20" s="109"/>
      <c r="BB20" s="109"/>
      <c r="BC20" s="109"/>
      <c r="BD20" s="109"/>
      <c r="BE20" s="109"/>
      <c r="BF20" s="109"/>
      <c r="BG20" s="109"/>
      <c r="BH20" s="109"/>
      <c r="BI20" s="109"/>
      <c r="BJ20" s="109"/>
      <c r="BK20" s="109"/>
      <c r="BL20" s="109"/>
      <c r="BM20" s="109"/>
      <c r="BN20" s="109"/>
      <c r="BO20" s="51"/>
      <c r="BP20" s="51"/>
      <c r="BQ20" s="51"/>
      <c r="BR20" s="51"/>
      <c r="BS20" s="51"/>
      <c r="BT20" s="51"/>
      <c r="BU20" s="51"/>
      <c r="BV20" s="51"/>
      <c r="BW20" s="51"/>
      <c r="BX20" s="51"/>
      <c r="BY20" s="51"/>
      <c r="BZ20" s="51"/>
      <c r="CA20" s="51"/>
      <c r="CB20" s="51"/>
      <c r="CC20" s="51"/>
      <c r="CD20" s="51"/>
      <c r="CE20" s="51"/>
      <c r="CF20" s="51"/>
      <c r="CG20" s="51"/>
      <c r="CH20" s="51"/>
      <c r="CI20" s="51"/>
      <c r="CJ20" s="51"/>
      <c r="CK20" s="51"/>
      <c r="CL20" s="51"/>
      <c r="CM20" s="51"/>
      <c r="CN20" s="51"/>
      <c r="CO20" s="51"/>
      <c r="CP20" s="51"/>
      <c r="CQ20" s="51"/>
      <c r="CR20" s="51"/>
      <c r="CS20" s="51"/>
      <c r="CT20" s="51"/>
      <c r="CU20" s="51"/>
      <c r="CV20" s="51"/>
      <c r="CW20" s="51"/>
      <c r="CX20" s="51"/>
      <c r="CY20" s="51"/>
      <c r="CZ20" s="51"/>
      <c r="DA20" s="51"/>
      <c r="DB20" s="51"/>
      <c r="DC20" s="51"/>
    </row>
    <row r="21" spans="1:107" ht="15.75" customHeight="1">
      <c r="A21" s="13"/>
      <c r="B21" s="89"/>
      <c r="C21" s="80"/>
      <c r="D21" s="81"/>
      <c r="E21" s="81"/>
      <c r="F21" s="81"/>
      <c r="G21" s="81"/>
      <c r="H21" s="82"/>
      <c r="I21" s="69"/>
      <c r="J21" s="90"/>
      <c r="K21" s="80"/>
      <c r="L21" s="81"/>
      <c r="M21" s="81"/>
      <c r="N21" s="81"/>
      <c r="O21" s="81"/>
      <c r="P21" s="84"/>
      <c r="Q21" s="69"/>
      <c r="R21" s="91"/>
      <c r="S21" s="80"/>
      <c r="T21" s="81"/>
      <c r="U21" s="81"/>
      <c r="V21" s="81"/>
      <c r="W21" s="81"/>
      <c r="X21" s="86"/>
      <c r="Y21" s="70"/>
      <c r="Z21" s="92"/>
      <c r="AA21" s="80"/>
      <c r="AB21" s="81"/>
      <c r="AC21" s="81"/>
      <c r="AD21" s="81"/>
      <c r="AE21" s="81"/>
      <c r="AF21" s="88"/>
      <c r="AG21" s="25"/>
      <c r="AH21" s="51"/>
      <c r="AI21" s="109"/>
      <c r="AJ21" s="109"/>
      <c r="AK21" s="109"/>
      <c r="AL21" s="109"/>
      <c r="AM21" s="109"/>
      <c r="AN21" s="109"/>
      <c r="AO21" s="109"/>
      <c r="AP21" s="109"/>
      <c r="AQ21" s="109"/>
      <c r="AR21" s="109"/>
      <c r="AS21" s="109"/>
      <c r="AT21" s="109"/>
      <c r="AU21" s="109"/>
      <c r="AV21" s="109"/>
      <c r="AW21" s="109"/>
      <c r="AX21" s="109"/>
      <c r="AY21" s="109"/>
      <c r="AZ21" s="109"/>
      <c r="BA21" s="109"/>
      <c r="BB21" s="109"/>
      <c r="BC21" s="109"/>
      <c r="BD21" s="109"/>
      <c r="BE21" s="109"/>
      <c r="BF21" s="109"/>
      <c r="BG21" s="109"/>
      <c r="BH21" s="109"/>
      <c r="BI21" s="109"/>
      <c r="BJ21" s="109"/>
      <c r="BK21" s="109"/>
      <c r="BL21" s="109"/>
      <c r="BM21" s="109"/>
      <c r="BN21" s="109"/>
      <c r="BO21" s="51"/>
      <c r="BP21" s="51"/>
      <c r="BQ21" s="51"/>
      <c r="BR21" s="51"/>
      <c r="BS21" s="51"/>
      <c r="BT21" s="51"/>
      <c r="BU21" s="51"/>
      <c r="BV21" s="51"/>
      <c r="BW21" s="51"/>
      <c r="BX21" s="51"/>
      <c r="BY21" s="51"/>
      <c r="BZ21" s="51"/>
      <c r="CA21" s="51"/>
      <c r="CB21" s="51"/>
      <c r="CC21" s="51"/>
      <c r="CD21" s="51"/>
      <c r="CE21" s="51"/>
      <c r="CF21" s="51"/>
      <c r="CG21" s="51"/>
      <c r="CH21" s="51"/>
      <c r="CI21" s="51"/>
      <c r="CJ21" s="51"/>
      <c r="CK21" s="51"/>
      <c r="CL21" s="51"/>
      <c r="CM21" s="51"/>
      <c r="CN21" s="51"/>
      <c r="CO21" s="51"/>
      <c r="CP21" s="51"/>
      <c r="CQ21" s="51"/>
      <c r="CR21" s="51"/>
      <c r="CS21" s="51"/>
      <c r="CT21" s="51"/>
      <c r="CU21" s="51"/>
      <c r="CV21" s="51"/>
      <c r="CW21" s="51"/>
      <c r="CX21" s="51"/>
      <c r="CY21" s="51"/>
      <c r="CZ21" s="51"/>
      <c r="DA21" s="51"/>
      <c r="DB21" s="51"/>
      <c r="DC21" s="51"/>
    </row>
    <row r="22" spans="1:107" ht="15.75" customHeight="1">
      <c r="A22" s="13"/>
      <c r="B22" s="89"/>
      <c r="C22" s="80"/>
      <c r="D22" s="81"/>
      <c r="E22" s="81"/>
      <c r="F22" s="81"/>
      <c r="G22" s="81"/>
      <c r="H22" s="82"/>
      <c r="I22" s="69"/>
      <c r="J22" s="90"/>
      <c r="K22" s="80"/>
      <c r="L22" s="81"/>
      <c r="M22" s="81"/>
      <c r="N22" s="81"/>
      <c r="O22" s="81"/>
      <c r="P22" s="84"/>
      <c r="Q22" s="69"/>
      <c r="R22" s="91"/>
      <c r="S22" s="80"/>
      <c r="T22" s="81"/>
      <c r="U22" s="81"/>
      <c r="V22" s="81"/>
      <c r="W22" s="81"/>
      <c r="X22" s="86"/>
      <c r="Y22" s="70"/>
      <c r="Z22" s="92"/>
      <c r="AA22" s="80"/>
      <c r="AB22" s="81"/>
      <c r="AC22" s="81"/>
      <c r="AD22" s="81"/>
      <c r="AE22" s="81"/>
      <c r="AF22" s="88"/>
      <c r="AG22" s="25"/>
      <c r="AH22" s="51"/>
      <c r="AI22" s="109"/>
      <c r="AJ22" s="109"/>
      <c r="AK22" s="109"/>
      <c r="AL22" s="109"/>
      <c r="AM22" s="109"/>
      <c r="AN22" s="109"/>
      <c r="AO22" s="109"/>
      <c r="AP22" s="109"/>
      <c r="AQ22" s="109"/>
      <c r="AR22" s="109"/>
      <c r="AS22" s="109"/>
      <c r="AT22" s="109"/>
      <c r="AU22" s="109"/>
      <c r="AV22" s="109"/>
      <c r="AW22" s="109"/>
      <c r="AX22" s="109"/>
      <c r="AY22" s="109"/>
      <c r="AZ22" s="109"/>
      <c r="BA22" s="109"/>
      <c r="BB22" s="109"/>
      <c r="BC22" s="109"/>
      <c r="BD22" s="109"/>
      <c r="BE22" s="109"/>
      <c r="BF22" s="109"/>
      <c r="BG22" s="109"/>
      <c r="BH22" s="109"/>
      <c r="BI22" s="109"/>
      <c r="BJ22" s="109"/>
      <c r="BK22" s="109"/>
      <c r="BL22" s="109"/>
      <c r="BM22" s="109"/>
      <c r="BN22" s="109"/>
      <c r="BO22" s="51"/>
      <c r="BP22" s="51"/>
      <c r="BQ22" s="51"/>
      <c r="BR22" s="51"/>
      <c r="BS22" s="51"/>
      <c r="BT22" s="51"/>
      <c r="BU22" s="51"/>
      <c r="BV22" s="51"/>
      <c r="BW22" s="51"/>
      <c r="BX22" s="51"/>
      <c r="BY22" s="51"/>
      <c r="BZ22" s="51"/>
      <c r="CA22" s="51"/>
      <c r="CB22" s="51"/>
      <c r="CC22" s="51"/>
      <c r="CD22" s="51"/>
      <c r="CE22" s="51"/>
      <c r="CF22" s="51"/>
      <c r="CG22" s="51"/>
      <c r="CH22" s="51"/>
      <c r="CI22" s="51"/>
      <c r="CJ22" s="51"/>
      <c r="CK22" s="51"/>
      <c r="CL22" s="51"/>
      <c r="CM22" s="51"/>
      <c r="CN22" s="51"/>
      <c r="CO22" s="51"/>
      <c r="CP22" s="51"/>
      <c r="CQ22" s="51"/>
      <c r="CR22" s="51"/>
      <c r="CS22" s="51"/>
      <c r="CT22" s="51"/>
      <c r="CU22" s="51"/>
      <c r="CV22" s="51"/>
      <c r="CW22" s="51"/>
      <c r="CX22" s="51"/>
      <c r="CY22" s="51"/>
      <c r="CZ22" s="51"/>
      <c r="DA22" s="51"/>
      <c r="DB22" s="51"/>
      <c r="DC22" s="51"/>
    </row>
    <row r="23" spans="1:107" ht="15.75" customHeight="1">
      <c r="A23" s="13"/>
      <c r="B23" s="89"/>
      <c r="C23" s="80"/>
      <c r="D23" s="81"/>
      <c r="E23" s="81"/>
      <c r="F23" s="81"/>
      <c r="G23" s="81"/>
      <c r="H23" s="82"/>
      <c r="I23" s="69"/>
      <c r="J23" s="90"/>
      <c r="K23" s="80"/>
      <c r="L23" s="81"/>
      <c r="M23" s="81"/>
      <c r="N23" s="81"/>
      <c r="O23" s="81"/>
      <c r="P23" s="84"/>
      <c r="Q23" s="69"/>
      <c r="R23" s="91"/>
      <c r="S23" s="80"/>
      <c r="T23" s="81"/>
      <c r="U23" s="81"/>
      <c r="V23" s="81"/>
      <c r="W23" s="81"/>
      <c r="X23" s="86"/>
      <c r="Y23" s="70"/>
      <c r="Z23" s="92"/>
      <c r="AA23" s="80"/>
      <c r="AB23" s="81"/>
      <c r="AC23" s="81"/>
      <c r="AD23" s="81"/>
      <c r="AE23" s="81"/>
      <c r="AF23" s="88"/>
      <c r="AG23" s="25"/>
      <c r="AH23" s="51"/>
      <c r="AI23" s="109"/>
      <c r="AJ23" s="109"/>
      <c r="AK23" s="109"/>
      <c r="AL23" s="109"/>
      <c r="AM23" s="109"/>
      <c r="AN23" s="109"/>
      <c r="AO23" s="109"/>
      <c r="AP23" s="109"/>
      <c r="AQ23" s="109"/>
      <c r="AR23" s="109"/>
      <c r="AS23" s="109"/>
      <c r="AT23" s="109"/>
      <c r="AU23" s="109"/>
      <c r="AV23" s="109"/>
      <c r="AW23" s="109"/>
      <c r="AX23" s="109"/>
      <c r="AY23" s="109"/>
      <c r="AZ23" s="109"/>
      <c r="BA23" s="109"/>
      <c r="BB23" s="109"/>
      <c r="BC23" s="109"/>
      <c r="BD23" s="109"/>
      <c r="BE23" s="109"/>
      <c r="BF23" s="109"/>
      <c r="BG23" s="109"/>
      <c r="BH23" s="109"/>
      <c r="BI23" s="109"/>
      <c r="BJ23" s="109"/>
      <c r="BK23" s="109"/>
      <c r="BL23" s="109"/>
      <c r="BM23" s="109"/>
      <c r="BN23" s="109"/>
      <c r="BO23" s="51"/>
      <c r="BP23" s="51"/>
      <c r="BQ23" s="51"/>
      <c r="BR23" s="51"/>
      <c r="BS23" s="51"/>
      <c r="BT23" s="51"/>
      <c r="BU23" s="51"/>
      <c r="BV23" s="51"/>
      <c r="BW23" s="51"/>
      <c r="BX23" s="51"/>
      <c r="BY23" s="51"/>
      <c r="BZ23" s="51"/>
      <c r="CA23" s="51"/>
      <c r="CB23" s="51"/>
      <c r="CC23" s="51"/>
      <c r="CD23" s="51"/>
      <c r="CE23" s="51"/>
      <c r="CF23" s="51"/>
      <c r="CG23" s="51"/>
      <c r="CH23" s="51"/>
      <c r="CI23" s="51"/>
      <c r="CJ23" s="51"/>
      <c r="CK23" s="51"/>
      <c r="CL23" s="51"/>
      <c r="CM23" s="51"/>
      <c r="CN23" s="51"/>
      <c r="CO23" s="51"/>
      <c r="CP23" s="51"/>
      <c r="CQ23" s="51"/>
      <c r="CR23" s="51"/>
      <c r="CS23" s="51"/>
      <c r="CT23" s="51"/>
      <c r="CU23" s="51"/>
      <c r="CV23" s="51"/>
      <c r="CW23" s="51"/>
      <c r="CX23" s="51"/>
      <c r="CY23" s="51"/>
      <c r="CZ23" s="51"/>
      <c r="DA23" s="51"/>
      <c r="DB23" s="51"/>
      <c r="DC23" s="51"/>
    </row>
    <row r="24" spans="1:107" ht="15.75" customHeight="1">
      <c r="A24" s="13"/>
      <c r="B24" s="89"/>
      <c r="C24" s="80"/>
      <c r="D24" s="81"/>
      <c r="E24" s="81"/>
      <c r="F24" s="81"/>
      <c r="G24" s="81"/>
      <c r="H24" s="82"/>
      <c r="I24" s="69"/>
      <c r="J24" s="90"/>
      <c r="K24" s="80"/>
      <c r="L24" s="81"/>
      <c r="M24" s="81"/>
      <c r="N24" s="81"/>
      <c r="O24" s="81"/>
      <c r="P24" s="84"/>
      <c r="Q24" s="69"/>
      <c r="R24" s="91"/>
      <c r="S24" s="80"/>
      <c r="T24" s="81"/>
      <c r="U24" s="81"/>
      <c r="V24" s="81"/>
      <c r="W24" s="81"/>
      <c r="X24" s="86"/>
      <c r="Y24" s="70"/>
      <c r="Z24" s="92"/>
      <c r="AA24" s="80"/>
      <c r="AB24" s="81"/>
      <c r="AC24" s="81"/>
      <c r="AD24" s="81"/>
      <c r="AE24" s="81"/>
      <c r="AF24" s="88"/>
      <c r="AG24" s="25"/>
      <c r="AH24" s="51"/>
      <c r="AI24" s="109"/>
      <c r="AJ24" s="109"/>
      <c r="AK24" s="109"/>
      <c r="AL24" s="109"/>
      <c r="AM24" s="109"/>
      <c r="AN24" s="109"/>
      <c r="AO24" s="109"/>
      <c r="AP24" s="109"/>
      <c r="AQ24" s="109"/>
      <c r="AR24" s="109"/>
      <c r="AS24" s="109"/>
      <c r="AT24" s="109"/>
      <c r="AU24" s="109"/>
      <c r="AV24" s="109"/>
      <c r="AW24" s="109"/>
      <c r="AX24" s="109"/>
      <c r="AY24" s="109"/>
      <c r="AZ24" s="109"/>
      <c r="BA24" s="109"/>
      <c r="BB24" s="109"/>
      <c r="BC24" s="109"/>
      <c r="BD24" s="109"/>
      <c r="BE24" s="109"/>
      <c r="BF24" s="109"/>
      <c r="BG24" s="109"/>
      <c r="BH24" s="109"/>
      <c r="BI24" s="109"/>
      <c r="BJ24" s="109"/>
      <c r="BK24" s="109"/>
      <c r="BL24" s="109"/>
      <c r="BM24" s="109"/>
      <c r="BN24" s="109"/>
      <c r="BO24" s="51"/>
      <c r="BP24" s="51"/>
      <c r="BQ24" s="51"/>
      <c r="BR24" s="51"/>
      <c r="BS24" s="51"/>
      <c r="BT24" s="51"/>
      <c r="BU24" s="51"/>
      <c r="BV24" s="51"/>
      <c r="BW24" s="51"/>
      <c r="BX24" s="51"/>
      <c r="BY24" s="51"/>
      <c r="BZ24" s="51"/>
      <c r="CA24" s="51"/>
      <c r="CB24" s="51"/>
      <c r="CC24" s="51"/>
      <c r="CD24" s="51"/>
      <c r="CE24" s="51"/>
      <c r="CF24" s="51"/>
      <c r="CG24" s="51"/>
      <c r="CH24" s="51"/>
      <c r="CI24" s="51"/>
      <c r="CJ24" s="51"/>
      <c r="CK24" s="51"/>
      <c r="CL24" s="51"/>
      <c r="CM24" s="51"/>
      <c r="CN24" s="51"/>
      <c r="CO24" s="51"/>
      <c r="CP24" s="51"/>
      <c r="CQ24" s="51"/>
      <c r="CR24" s="51"/>
      <c r="CS24" s="51"/>
      <c r="CT24" s="51"/>
      <c r="CU24" s="51"/>
      <c r="CV24" s="51"/>
      <c r="CW24" s="51"/>
      <c r="CX24" s="51"/>
      <c r="CY24" s="51"/>
      <c r="CZ24" s="51"/>
      <c r="DA24" s="51"/>
      <c r="DB24" s="51"/>
      <c r="DC24" s="51"/>
    </row>
    <row r="25" spans="1:107" ht="15.75" customHeight="1">
      <c r="A25" s="13"/>
      <c r="B25" s="89"/>
      <c r="C25" s="80"/>
      <c r="D25" s="81"/>
      <c r="E25" s="81"/>
      <c r="F25" s="81"/>
      <c r="G25" s="81"/>
      <c r="H25" s="82"/>
      <c r="I25" s="69"/>
      <c r="J25" s="90"/>
      <c r="K25" s="80"/>
      <c r="L25" s="81"/>
      <c r="M25" s="81"/>
      <c r="N25" s="81"/>
      <c r="O25" s="81"/>
      <c r="P25" s="84"/>
      <c r="Q25" s="69"/>
      <c r="R25" s="91"/>
      <c r="S25" s="80"/>
      <c r="T25" s="81"/>
      <c r="U25" s="81"/>
      <c r="V25" s="81"/>
      <c r="W25" s="81"/>
      <c r="X25" s="86"/>
      <c r="Y25" s="70"/>
      <c r="Z25" s="92"/>
      <c r="AA25" s="80"/>
      <c r="AB25" s="81"/>
      <c r="AC25" s="81"/>
      <c r="AD25" s="81"/>
      <c r="AE25" s="81"/>
      <c r="AF25" s="88"/>
      <c r="AG25" s="25"/>
      <c r="AH25" s="51"/>
      <c r="AI25" s="109"/>
      <c r="AJ25" s="109"/>
      <c r="AK25" s="109"/>
      <c r="AL25" s="109"/>
      <c r="AM25" s="109"/>
      <c r="AN25" s="109"/>
      <c r="AO25" s="109"/>
      <c r="AP25" s="109"/>
      <c r="AQ25" s="109"/>
      <c r="AR25" s="109"/>
      <c r="AS25" s="109"/>
      <c r="AT25" s="109"/>
      <c r="AU25" s="109"/>
      <c r="AV25" s="109"/>
      <c r="AW25" s="109"/>
      <c r="AX25" s="109"/>
      <c r="AY25" s="109"/>
      <c r="AZ25" s="109"/>
      <c r="BA25" s="109"/>
      <c r="BB25" s="109"/>
      <c r="BC25" s="109"/>
      <c r="BD25" s="109"/>
      <c r="BE25" s="109"/>
      <c r="BF25" s="109"/>
      <c r="BG25" s="109"/>
      <c r="BH25" s="109"/>
      <c r="BI25" s="109"/>
      <c r="BJ25" s="109"/>
      <c r="BK25" s="109"/>
      <c r="BL25" s="109"/>
      <c r="BM25" s="109"/>
      <c r="BN25" s="109"/>
      <c r="BO25" s="51"/>
      <c r="BP25" s="51"/>
      <c r="BQ25" s="51"/>
      <c r="BR25" s="51"/>
      <c r="BS25" s="51"/>
      <c r="BT25" s="51"/>
      <c r="BU25" s="51"/>
      <c r="BV25" s="51"/>
      <c r="BW25" s="51"/>
      <c r="BX25" s="51"/>
      <c r="BY25" s="51"/>
      <c r="BZ25" s="51"/>
      <c r="CA25" s="51"/>
      <c r="CB25" s="51"/>
      <c r="CC25" s="51"/>
      <c r="CD25" s="51"/>
      <c r="CE25" s="51"/>
      <c r="CF25" s="51"/>
      <c r="CG25" s="51"/>
      <c r="CH25" s="51"/>
      <c r="CI25" s="51"/>
      <c r="CJ25" s="51"/>
      <c r="CK25" s="51"/>
      <c r="CL25" s="51"/>
      <c r="CM25" s="51"/>
      <c r="CN25" s="51"/>
      <c r="CO25" s="51"/>
      <c r="CP25" s="51"/>
      <c r="CQ25" s="51"/>
      <c r="CR25" s="51"/>
      <c r="CS25" s="51"/>
      <c r="CT25" s="51"/>
      <c r="CU25" s="51"/>
      <c r="CV25" s="51"/>
      <c r="CW25" s="51"/>
      <c r="CX25" s="51"/>
      <c r="CY25" s="51"/>
      <c r="CZ25" s="51"/>
      <c r="DA25" s="51"/>
      <c r="DB25" s="51"/>
      <c r="DC25" s="51"/>
    </row>
    <row r="26" spans="1:107" ht="15.75" customHeight="1">
      <c r="A26" s="13"/>
      <c r="B26" s="89"/>
      <c r="C26" s="80"/>
      <c r="D26" s="81"/>
      <c r="E26" s="81"/>
      <c r="F26" s="81"/>
      <c r="G26" s="81"/>
      <c r="H26" s="82"/>
      <c r="I26" s="69"/>
      <c r="J26" s="90"/>
      <c r="K26" s="80"/>
      <c r="L26" s="81"/>
      <c r="M26" s="81"/>
      <c r="N26" s="81"/>
      <c r="O26" s="81"/>
      <c r="P26" s="84"/>
      <c r="Q26" s="69"/>
      <c r="R26" s="91"/>
      <c r="S26" s="80"/>
      <c r="T26" s="81"/>
      <c r="U26" s="81"/>
      <c r="V26" s="81"/>
      <c r="W26" s="81"/>
      <c r="X26" s="86"/>
      <c r="Y26" s="70"/>
      <c r="Z26" s="92"/>
      <c r="AA26" s="80"/>
      <c r="AB26" s="81"/>
      <c r="AC26" s="81"/>
      <c r="AD26" s="81"/>
      <c r="AE26" s="81"/>
      <c r="AF26" s="88"/>
      <c r="AG26" s="25"/>
      <c r="AH26" s="51"/>
      <c r="AI26" s="109"/>
      <c r="AJ26" s="109"/>
      <c r="AK26" s="109"/>
      <c r="AL26" s="109"/>
      <c r="AM26" s="109"/>
      <c r="AN26" s="109"/>
      <c r="AO26" s="109"/>
      <c r="AP26" s="109"/>
      <c r="AQ26" s="109"/>
      <c r="AR26" s="109"/>
      <c r="AS26" s="109"/>
      <c r="AT26" s="109"/>
      <c r="AU26" s="109"/>
      <c r="AV26" s="109"/>
      <c r="AW26" s="109"/>
      <c r="AX26" s="109"/>
      <c r="AY26" s="109"/>
      <c r="AZ26" s="109"/>
      <c r="BA26" s="109"/>
      <c r="BB26" s="109"/>
      <c r="BC26" s="109"/>
      <c r="BD26" s="109"/>
      <c r="BE26" s="109"/>
      <c r="BF26" s="109"/>
      <c r="BG26" s="109"/>
      <c r="BH26" s="109"/>
      <c r="BI26" s="109"/>
      <c r="BJ26" s="109"/>
      <c r="BK26" s="109"/>
      <c r="BL26" s="109"/>
      <c r="BM26" s="109"/>
      <c r="BN26" s="109"/>
      <c r="BO26" s="51"/>
      <c r="BP26" s="51"/>
      <c r="BQ26" s="51"/>
      <c r="BR26" s="51"/>
      <c r="BS26" s="51"/>
      <c r="BT26" s="51"/>
      <c r="BU26" s="51"/>
      <c r="BV26" s="51"/>
      <c r="BW26" s="51"/>
      <c r="BX26" s="51"/>
      <c r="BY26" s="51"/>
      <c r="BZ26" s="51"/>
      <c r="CA26" s="51"/>
      <c r="CB26" s="51"/>
      <c r="CC26" s="51"/>
      <c r="CD26" s="51"/>
      <c r="CE26" s="51"/>
      <c r="CF26" s="51"/>
      <c r="CG26" s="51"/>
      <c r="CH26" s="51"/>
      <c r="CI26" s="51"/>
      <c r="CJ26" s="51"/>
      <c r="CK26" s="51"/>
      <c r="CL26" s="51"/>
      <c r="CM26" s="51"/>
      <c r="CN26" s="51"/>
      <c r="CO26" s="51"/>
      <c r="CP26" s="51"/>
      <c r="CQ26" s="51"/>
      <c r="CR26" s="51"/>
      <c r="CS26" s="51"/>
      <c r="CT26" s="51"/>
      <c r="CU26" s="51"/>
      <c r="CV26" s="51"/>
      <c r="CW26" s="51"/>
      <c r="CX26" s="51"/>
      <c r="CY26" s="51"/>
      <c r="CZ26" s="51"/>
      <c r="DA26" s="51"/>
      <c r="DB26" s="51"/>
      <c r="DC26" s="51"/>
    </row>
    <row r="27" spans="1:107" ht="15.75" customHeight="1">
      <c r="A27" s="13"/>
      <c r="B27" s="89"/>
      <c r="C27" s="80"/>
      <c r="D27" s="81"/>
      <c r="E27" s="81"/>
      <c r="F27" s="81"/>
      <c r="G27" s="81"/>
      <c r="H27" s="82"/>
      <c r="I27" s="69"/>
      <c r="J27" s="90"/>
      <c r="K27" s="80"/>
      <c r="L27" s="81"/>
      <c r="M27" s="81"/>
      <c r="N27" s="81"/>
      <c r="O27" s="81"/>
      <c r="P27" s="84"/>
      <c r="Q27" s="69"/>
      <c r="R27" s="91"/>
      <c r="S27" s="80"/>
      <c r="T27" s="81"/>
      <c r="U27" s="81"/>
      <c r="V27" s="81"/>
      <c r="W27" s="81"/>
      <c r="X27" s="86"/>
      <c r="Y27" s="70"/>
      <c r="Z27" s="92"/>
      <c r="AA27" s="80"/>
      <c r="AB27" s="81"/>
      <c r="AC27" s="81"/>
      <c r="AD27" s="81"/>
      <c r="AE27" s="81"/>
      <c r="AF27" s="88"/>
      <c r="AG27" s="25"/>
      <c r="AH27" s="51"/>
      <c r="AI27" s="109"/>
      <c r="AJ27" s="109"/>
      <c r="AK27" s="109"/>
      <c r="AL27" s="109"/>
      <c r="AM27" s="109"/>
      <c r="AN27" s="109"/>
      <c r="AO27" s="109"/>
      <c r="AP27" s="109"/>
      <c r="AQ27" s="109"/>
      <c r="AR27" s="109"/>
      <c r="AS27" s="109"/>
      <c r="AT27" s="109"/>
      <c r="AU27" s="109"/>
      <c r="AV27" s="109"/>
      <c r="AW27" s="109"/>
      <c r="AX27" s="109"/>
      <c r="AY27" s="109"/>
      <c r="AZ27" s="109"/>
      <c r="BA27" s="109"/>
      <c r="BB27" s="109"/>
      <c r="BC27" s="109"/>
      <c r="BD27" s="109"/>
      <c r="BE27" s="109"/>
      <c r="BF27" s="109"/>
      <c r="BG27" s="109"/>
      <c r="BH27" s="109"/>
      <c r="BI27" s="109"/>
      <c r="BJ27" s="109"/>
      <c r="BK27" s="109"/>
      <c r="BL27" s="109"/>
      <c r="BM27" s="109"/>
      <c r="BN27" s="109"/>
      <c r="BO27" s="51"/>
      <c r="BP27" s="51"/>
      <c r="BQ27" s="51"/>
      <c r="BR27" s="51"/>
      <c r="BS27" s="51"/>
      <c r="BT27" s="51"/>
      <c r="BU27" s="51"/>
      <c r="BV27" s="51"/>
      <c r="BW27" s="51"/>
      <c r="BX27" s="51"/>
      <c r="BY27" s="51"/>
      <c r="BZ27" s="51"/>
      <c r="CA27" s="51"/>
      <c r="CB27" s="51"/>
      <c r="CC27" s="51"/>
      <c r="CD27" s="51"/>
      <c r="CE27" s="51"/>
      <c r="CF27" s="51"/>
      <c r="CG27" s="51"/>
      <c r="CH27" s="51"/>
      <c r="CI27" s="51"/>
      <c r="CJ27" s="51"/>
      <c r="CK27" s="51"/>
      <c r="CL27" s="51"/>
      <c r="CM27" s="51"/>
      <c r="CN27" s="51"/>
      <c r="CO27" s="51"/>
      <c r="CP27" s="51"/>
      <c r="CQ27" s="51"/>
      <c r="CR27" s="51"/>
      <c r="CS27" s="51"/>
      <c r="CT27" s="51"/>
      <c r="CU27" s="51"/>
      <c r="CV27" s="51"/>
      <c r="CW27" s="51"/>
      <c r="CX27" s="51"/>
      <c r="CY27" s="51"/>
      <c r="CZ27" s="51"/>
      <c r="DA27" s="51"/>
      <c r="DB27" s="51"/>
      <c r="DC27" s="51"/>
    </row>
    <row r="28" spans="1:107" ht="15.75" customHeight="1">
      <c r="A28" s="13"/>
      <c r="B28" s="89"/>
      <c r="C28" s="80"/>
      <c r="D28" s="81"/>
      <c r="E28" s="81"/>
      <c r="F28" s="81"/>
      <c r="G28" s="81"/>
      <c r="H28" s="82"/>
      <c r="I28" s="69"/>
      <c r="J28" s="90"/>
      <c r="K28" s="80"/>
      <c r="L28" s="81"/>
      <c r="M28" s="81"/>
      <c r="N28" s="81"/>
      <c r="O28" s="81"/>
      <c r="P28" s="84"/>
      <c r="Q28" s="69"/>
      <c r="R28" s="91"/>
      <c r="S28" s="80"/>
      <c r="T28" s="81"/>
      <c r="U28" s="81"/>
      <c r="V28" s="81"/>
      <c r="W28" s="81"/>
      <c r="X28" s="86"/>
      <c r="Y28" s="70"/>
      <c r="Z28" s="92"/>
      <c r="AA28" s="80"/>
      <c r="AB28" s="81"/>
      <c r="AC28" s="81"/>
      <c r="AD28" s="81"/>
      <c r="AE28" s="81"/>
      <c r="AF28" s="88"/>
      <c r="AG28" s="25"/>
      <c r="AH28" s="51"/>
      <c r="AI28" s="109"/>
      <c r="AJ28" s="109"/>
      <c r="AK28" s="109"/>
      <c r="AL28" s="109"/>
      <c r="AM28" s="109"/>
      <c r="AN28" s="109"/>
      <c r="AO28" s="109"/>
      <c r="AP28" s="109"/>
      <c r="AQ28" s="109"/>
      <c r="AR28" s="109"/>
      <c r="AS28" s="109"/>
      <c r="AT28" s="109"/>
      <c r="AU28" s="109"/>
      <c r="AV28" s="109"/>
      <c r="AW28" s="109"/>
      <c r="AX28" s="109"/>
      <c r="AY28" s="109"/>
      <c r="AZ28" s="109"/>
      <c r="BA28" s="109"/>
      <c r="BB28" s="109"/>
      <c r="BC28" s="109"/>
      <c r="BD28" s="109"/>
      <c r="BE28" s="109"/>
      <c r="BF28" s="109"/>
      <c r="BG28" s="109"/>
      <c r="BH28" s="109"/>
      <c r="BI28" s="109"/>
      <c r="BJ28" s="109"/>
      <c r="BK28" s="109"/>
      <c r="BL28" s="109"/>
      <c r="BM28" s="109"/>
      <c r="BN28" s="109"/>
      <c r="BO28" s="51"/>
      <c r="BP28" s="51"/>
      <c r="BQ28" s="51"/>
      <c r="BR28" s="51"/>
      <c r="BS28" s="51"/>
      <c r="BT28" s="51"/>
      <c r="BU28" s="51"/>
      <c r="BV28" s="51"/>
      <c r="BW28" s="51"/>
      <c r="BX28" s="51"/>
      <c r="BY28" s="51"/>
      <c r="BZ28" s="51"/>
      <c r="CA28" s="51"/>
      <c r="CB28" s="51"/>
      <c r="CC28" s="51"/>
      <c r="CD28" s="51"/>
      <c r="CE28" s="51"/>
      <c r="CF28" s="51"/>
      <c r="CG28" s="51"/>
      <c r="CH28" s="51"/>
      <c r="CI28" s="51"/>
      <c r="CJ28" s="51"/>
      <c r="CK28" s="51"/>
      <c r="CL28" s="51"/>
      <c r="CM28" s="51"/>
      <c r="CN28" s="51"/>
      <c r="CO28" s="51"/>
      <c r="CP28" s="51"/>
      <c r="CQ28" s="51"/>
      <c r="CR28" s="51"/>
      <c r="CS28" s="51"/>
      <c r="CT28" s="51"/>
      <c r="CU28" s="51"/>
      <c r="CV28" s="51"/>
      <c r="CW28" s="51"/>
      <c r="CX28" s="51"/>
      <c r="CY28" s="51"/>
      <c r="CZ28" s="51"/>
      <c r="DA28" s="51"/>
      <c r="DB28" s="51"/>
      <c r="DC28" s="51"/>
    </row>
    <row r="29" spans="1:107" ht="15.75" customHeight="1">
      <c r="A29" s="21"/>
      <c r="B29" s="240" t="s">
        <v>90</v>
      </c>
      <c r="C29" s="218"/>
      <c r="D29" s="218"/>
      <c r="E29" s="218"/>
      <c r="F29" s="218"/>
      <c r="G29" s="218"/>
      <c r="H29" s="224"/>
      <c r="I29" s="93"/>
      <c r="J29" s="217" t="s">
        <v>90</v>
      </c>
      <c r="K29" s="218"/>
      <c r="L29" s="218"/>
      <c r="M29" s="218"/>
      <c r="N29" s="218"/>
      <c r="O29" s="218"/>
      <c r="P29" s="216"/>
      <c r="Q29" s="93"/>
      <c r="R29" s="239" t="s">
        <v>90</v>
      </c>
      <c r="S29" s="218"/>
      <c r="T29" s="218"/>
      <c r="U29" s="218"/>
      <c r="V29" s="218"/>
      <c r="W29" s="218"/>
      <c r="X29" s="214"/>
      <c r="Y29" s="94"/>
      <c r="Z29" s="296" t="s">
        <v>90</v>
      </c>
      <c r="AA29" s="218"/>
      <c r="AB29" s="218"/>
      <c r="AC29" s="218"/>
      <c r="AD29" s="218"/>
      <c r="AE29" s="218"/>
      <c r="AF29" s="298"/>
      <c r="AG29" s="27"/>
      <c r="AH29" s="57"/>
      <c r="AI29" s="112"/>
      <c r="AJ29" s="112"/>
      <c r="AK29" s="112"/>
      <c r="AL29" s="112"/>
      <c r="AM29" s="112"/>
      <c r="AN29" s="112"/>
      <c r="AO29" s="112"/>
      <c r="AP29" s="112"/>
      <c r="AQ29" s="112"/>
      <c r="AR29" s="112"/>
      <c r="AS29" s="112"/>
      <c r="AT29" s="112"/>
      <c r="AU29" s="112"/>
      <c r="AV29" s="112"/>
      <c r="AW29" s="112"/>
      <c r="AX29" s="112"/>
      <c r="AY29" s="112"/>
      <c r="AZ29" s="112"/>
      <c r="BA29" s="112"/>
      <c r="BB29" s="112"/>
      <c r="BC29" s="112"/>
      <c r="BD29" s="112"/>
      <c r="BE29" s="112"/>
      <c r="BF29" s="112"/>
      <c r="BG29" s="112"/>
      <c r="BH29" s="112"/>
      <c r="BI29" s="112"/>
      <c r="BJ29" s="112"/>
      <c r="BK29" s="112"/>
      <c r="BL29" s="112"/>
      <c r="BM29" s="112"/>
      <c r="BN29" s="112"/>
      <c r="BO29" s="57"/>
      <c r="BP29" s="57"/>
      <c r="BQ29" s="57"/>
      <c r="BR29" s="57"/>
      <c r="BS29" s="57"/>
      <c r="BT29" s="57"/>
      <c r="BU29" s="57"/>
      <c r="BV29" s="57"/>
      <c r="BW29" s="57"/>
      <c r="BX29" s="57"/>
      <c r="BY29" s="57"/>
      <c r="BZ29" s="57"/>
      <c r="CA29" s="57"/>
      <c r="CB29" s="57"/>
      <c r="CC29" s="57"/>
      <c r="CD29" s="57"/>
      <c r="CE29" s="57"/>
      <c r="CF29" s="57"/>
      <c r="CG29" s="57"/>
      <c r="CH29" s="57"/>
      <c r="CI29" s="57"/>
      <c r="CJ29" s="57"/>
      <c r="CK29" s="57"/>
      <c r="CL29" s="57"/>
      <c r="CM29" s="57"/>
      <c r="CN29" s="57"/>
      <c r="CO29" s="57"/>
      <c r="CP29" s="57"/>
      <c r="CQ29" s="57"/>
      <c r="CR29" s="57"/>
      <c r="CS29" s="57"/>
      <c r="CT29" s="57"/>
      <c r="CU29" s="57"/>
      <c r="CV29" s="57"/>
      <c r="CW29" s="57"/>
      <c r="CX29" s="57"/>
      <c r="CY29" s="57"/>
      <c r="CZ29" s="57"/>
      <c r="DA29" s="57"/>
      <c r="DB29" s="57"/>
      <c r="DC29" s="57"/>
    </row>
    <row r="30" spans="1:107" ht="15.75" customHeight="1">
      <c r="A30" s="13"/>
      <c r="B30" s="240" t="s">
        <v>84</v>
      </c>
      <c r="C30" s="218"/>
      <c r="D30" s="71" t="s">
        <v>89</v>
      </c>
      <c r="E30" s="247" t="s">
        <v>91</v>
      </c>
      <c r="F30" s="218"/>
      <c r="G30" s="247" t="s">
        <v>92</v>
      </c>
      <c r="H30" s="224"/>
      <c r="I30" s="69"/>
      <c r="J30" s="217" t="s">
        <v>84</v>
      </c>
      <c r="K30" s="218"/>
      <c r="L30" s="73" t="s">
        <v>89</v>
      </c>
      <c r="M30" s="215" t="s">
        <v>91</v>
      </c>
      <c r="N30" s="218"/>
      <c r="O30" s="215" t="s">
        <v>92</v>
      </c>
      <c r="P30" s="216"/>
      <c r="Q30" s="69"/>
      <c r="R30" s="239" t="s">
        <v>84</v>
      </c>
      <c r="S30" s="218"/>
      <c r="T30" s="75" t="s">
        <v>89</v>
      </c>
      <c r="U30" s="213" t="s">
        <v>91</v>
      </c>
      <c r="V30" s="218"/>
      <c r="W30" s="213" t="s">
        <v>92</v>
      </c>
      <c r="X30" s="214"/>
      <c r="Y30" s="70"/>
      <c r="Z30" s="296" t="s">
        <v>84</v>
      </c>
      <c r="AA30" s="218"/>
      <c r="AB30" s="77" t="s">
        <v>89</v>
      </c>
      <c r="AC30" s="297" t="s">
        <v>91</v>
      </c>
      <c r="AD30" s="218"/>
      <c r="AE30" s="297" t="s">
        <v>92</v>
      </c>
      <c r="AF30" s="298"/>
      <c r="AG30" s="25"/>
      <c r="AH30" s="51"/>
      <c r="AI30" s="109"/>
      <c r="AJ30" s="109"/>
      <c r="AK30" s="109"/>
      <c r="AL30" s="109"/>
      <c r="AM30" s="109"/>
      <c r="AN30" s="109"/>
      <c r="AO30" s="109"/>
      <c r="AP30" s="109"/>
      <c r="AQ30" s="109"/>
      <c r="AR30" s="109"/>
      <c r="AS30" s="109"/>
      <c r="AT30" s="109"/>
      <c r="AU30" s="109"/>
      <c r="AV30" s="109"/>
      <c r="AW30" s="109"/>
      <c r="AX30" s="109"/>
      <c r="AY30" s="109"/>
      <c r="AZ30" s="109"/>
      <c r="BA30" s="109"/>
      <c r="BB30" s="109"/>
      <c r="BC30" s="109"/>
      <c r="BD30" s="109"/>
      <c r="BE30" s="109"/>
      <c r="BF30" s="109"/>
      <c r="BG30" s="109"/>
      <c r="BH30" s="109"/>
      <c r="BI30" s="109"/>
      <c r="BJ30" s="109"/>
      <c r="BK30" s="109"/>
      <c r="BL30" s="109"/>
      <c r="BM30" s="109"/>
      <c r="BN30" s="109"/>
      <c r="BO30" s="51"/>
      <c r="BP30" s="51"/>
      <c r="BQ30" s="51"/>
      <c r="BR30" s="51"/>
      <c r="BS30" s="51"/>
      <c r="BT30" s="51"/>
      <c r="BU30" s="51"/>
      <c r="BV30" s="51"/>
      <c r="BW30" s="51"/>
      <c r="BX30" s="51"/>
      <c r="BY30" s="51"/>
      <c r="BZ30" s="51"/>
      <c r="CA30" s="51"/>
      <c r="CB30" s="51"/>
      <c r="CC30" s="51"/>
      <c r="CD30" s="51"/>
      <c r="CE30" s="51"/>
      <c r="CF30" s="51"/>
      <c r="CG30" s="51"/>
      <c r="CH30" s="51"/>
      <c r="CI30" s="51"/>
      <c r="CJ30" s="51"/>
      <c r="CK30" s="51"/>
      <c r="CL30" s="51"/>
      <c r="CM30" s="51"/>
      <c r="CN30" s="51"/>
      <c r="CO30" s="51"/>
      <c r="CP30" s="51"/>
      <c r="CQ30" s="51"/>
      <c r="CR30" s="51"/>
      <c r="CS30" s="51"/>
      <c r="CT30" s="51"/>
      <c r="CU30" s="51"/>
      <c r="CV30" s="51"/>
      <c r="CW30" s="51"/>
      <c r="CX30" s="51"/>
      <c r="CY30" s="51"/>
      <c r="CZ30" s="51"/>
      <c r="DA30" s="51"/>
      <c r="DB30" s="51"/>
      <c r="DC30" s="51"/>
    </row>
    <row r="31" spans="1:107" ht="15.75" customHeight="1">
      <c r="A31" s="13"/>
      <c r="B31" s="89"/>
      <c r="C31" s="80"/>
      <c r="D31" s="81"/>
      <c r="E31" s="222"/>
      <c r="F31" s="223"/>
      <c r="G31" s="222"/>
      <c r="H31" s="224"/>
      <c r="I31" s="69"/>
      <c r="J31" s="90"/>
      <c r="K31" s="80"/>
      <c r="L31" s="81"/>
      <c r="M31" s="222"/>
      <c r="N31" s="223"/>
      <c r="O31" s="222"/>
      <c r="P31" s="216"/>
      <c r="Q31" s="69"/>
      <c r="R31" s="91"/>
      <c r="S31" s="80"/>
      <c r="T31" s="81"/>
      <c r="U31" s="222"/>
      <c r="V31" s="223"/>
      <c r="W31" s="234"/>
      <c r="X31" s="214"/>
      <c r="Y31" s="70"/>
      <c r="Z31" s="92"/>
      <c r="AA31" s="80"/>
      <c r="AB31" s="81"/>
      <c r="AC31" s="222"/>
      <c r="AD31" s="223"/>
      <c r="AE31" s="222"/>
      <c r="AF31" s="298"/>
      <c r="AG31" s="25"/>
      <c r="AH31" s="51"/>
      <c r="AI31" s="109"/>
      <c r="AJ31" s="109"/>
      <c r="AK31" s="109"/>
      <c r="AL31" s="109"/>
      <c r="AM31" s="109"/>
      <c r="AN31" s="109"/>
      <c r="AO31" s="109"/>
      <c r="AP31" s="109"/>
      <c r="AQ31" s="109"/>
      <c r="AR31" s="109"/>
      <c r="AS31" s="109"/>
      <c r="AT31" s="109"/>
      <c r="AU31" s="109"/>
      <c r="AV31" s="109"/>
      <c r="AW31" s="109"/>
      <c r="AX31" s="109"/>
      <c r="AY31" s="109"/>
      <c r="AZ31" s="109"/>
      <c r="BA31" s="109"/>
      <c r="BB31" s="109"/>
      <c r="BC31" s="109"/>
      <c r="BD31" s="109"/>
      <c r="BE31" s="109"/>
      <c r="BF31" s="109"/>
      <c r="BG31" s="109"/>
      <c r="BH31" s="109"/>
      <c r="BI31" s="109"/>
      <c r="BJ31" s="109"/>
      <c r="BK31" s="109"/>
      <c r="BL31" s="109"/>
      <c r="BM31" s="109"/>
      <c r="BN31" s="109"/>
      <c r="BO31" s="51"/>
      <c r="BP31" s="51"/>
      <c r="BQ31" s="51"/>
      <c r="BR31" s="51"/>
      <c r="BS31" s="51"/>
      <c r="BT31" s="51"/>
      <c r="BU31" s="51"/>
      <c r="BV31" s="51"/>
      <c r="BW31" s="51"/>
      <c r="BX31" s="51"/>
      <c r="BY31" s="51"/>
      <c r="BZ31" s="51"/>
      <c r="CA31" s="51"/>
      <c r="CB31" s="51"/>
      <c r="CC31" s="51"/>
      <c r="CD31" s="51"/>
      <c r="CE31" s="51"/>
      <c r="CF31" s="51"/>
      <c r="CG31" s="51"/>
      <c r="CH31" s="51"/>
      <c r="CI31" s="51"/>
      <c r="CJ31" s="51"/>
      <c r="CK31" s="51"/>
      <c r="CL31" s="51"/>
      <c r="CM31" s="51"/>
      <c r="CN31" s="51"/>
      <c r="CO31" s="51"/>
      <c r="CP31" s="51"/>
      <c r="CQ31" s="51"/>
      <c r="CR31" s="51"/>
      <c r="CS31" s="51"/>
      <c r="CT31" s="51"/>
      <c r="CU31" s="51"/>
      <c r="CV31" s="51"/>
      <c r="CW31" s="51"/>
      <c r="CX31" s="51"/>
      <c r="CY31" s="51"/>
      <c r="CZ31" s="51"/>
      <c r="DA31" s="51"/>
      <c r="DB31" s="51"/>
      <c r="DC31" s="51"/>
    </row>
    <row r="32" spans="1:107" ht="15.75" customHeight="1">
      <c r="A32" s="13"/>
      <c r="B32" s="89"/>
      <c r="C32" s="80"/>
      <c r="D32" s="81"/>
      <c r="E32" s="222"/>
      <c r="F32" s="223"/>
      <c r="G32" s="222"/>
      <c r="H32" s="224"/>
      <c r="I32" s="69"/>
      <c r="J32" s="90"/>
      <c r="K32" s="80"/>
      <c r="L32" s="81"/>
      <c r="M32" s="222"/>
      <c r="N32" s="223"/>
      <c r="O32" s="222"/>
      <c r="P32" s="216"/>
      <c r="Q32" s="69"/>
      <c r="R32" s="91"/>
      <c r="S32" s="80"/>
      <c r="T32" s="81"/>
      <c r="U32" s="222"/>
      <c r="V32" s="223"/>
      <c r="W32" s="234"/>
      <c r="X32" s="214"/>
      <c r="Y32" s="70"/>
      <c r="Z32" s="92"/>
      <c r="AA32" s="80"/>
      <c r="AB32" s="81"/>
      <c r="AC32" s="222"/>
      <c r="AD32" s="223"/>
      <c r="AE32" s="222"/>
      <c r="AF32" s="298"/>
      <c r="AG32" s="25"/>
      <c r="AH32" s="51"/>
      <c r="AI32" s="109"/>
      <c r="AJ32" s="109"/>
      <c r="AK32" s="109"/>
      <c r="AL32" s="109"/>
      <c r="AM32" s="109"/>
      <c r="AN32" s="109"/>
      <c r="AO32" s="109"/>
      <c r="AP32" s="109"/>
      <c r="AQ32" s="109"/>
      <c r="AR32" s="109"/>
      <c r="AS32" s="109"/>
      <c r="AT32" s="109"/>
      <c r="AU32" s="109"/>
      <c r="AV32" s="109"/>
      <c r="AW32" s="109"/>
      <c r="AX32" s="109"/>
      <c r="AY32" s="109"/>
      <c r="AZ32" s="109"/>
      <c r="BA32" s="109"/>
      <c r="BB32" s="109"/>
      <c r="BC32" s="109"/>
      <c r="BD32" s="109"/>
      <c r="BE32" s="109"/>
      <c r="BF32" s="109"/>
      <c r="BG32" s="109"/>
      <c r="BH32" s="109"/>
      <c r="BI32" s="109"/>
      <c r="BJ32" s="109"/>
      <c r="BK32" s="109"/>
      <c r="BL32" s="109"/>
      <c r="BM32" s="109"/>
      <c r="BN32" s="109"/>
      <c r="BO32" s="51"/>
      <c r="BP32" s="51"/>
      <c r="BQ32" s="51"/>
      <c r="BR32" s="51"/>
      <c r="BS32" s="51"/>
      <c r="BT32" s="51"/>
      <c r="BU32" s="51"/>
      <c r="BV32" s="51"/>
      <c r="BW32" s="51"/>
      <c r="BX32" s="51"/>
      <c r="BY32" s="51"/>
      <c r="BZ32" s="51"/>
      <c r="CA32" s="51"/>
      <c r="CB32" s="51"/>
      <c r="CC32" s="51"/>
      <c r="CD32" s="51"/>
      <c r="CE32" s="51"/>
      <c r="CF32" s="51"/>
      <c r="CG32" s="51"/>
      <c r="CH32" s="51"/>
      <c r="CI32" s="51"/>
      <c r="CJ32" s="51"/>
      <c r="CK32" s="51"/>
      <c r="CL32" s="51"/>
      <c r="CM32" s="51"/>
      <c r="CN32" s="51"/>
      <c r="CO32" s="51"/>
      <c r="CP32" s="51"/>
      <c r="CQ32" s="51"/>
      <c r="CR32" s="51"/>
      <c r="CS32" s="51"/>
      <c r="CT32" s="51"/>
      <c r="CU32" s="51"/>
      <c r="CV32" s="51"/>
      <c r="CW32" s="51"/>
      <c r="CX32" s="51"/>
      <c r="CY32" s="51"/>
      <c r="CZ32" s="51"/>
      <c r="DA32" s="51"/>
      <c r="DB32" s="51"/>
      <c r="DC32" s="51"/>
    </row>
    <row r="33" spans="1:107" ht="15.75" customHeight="1">
      <c r="A33" s="13"/>
      <c r="B33" s="89"/>
      <c r="C33" s="80"/>
      <c r="D33" s="81"/>
      <c r="E33" s="222"/>
      <c r="F33" s="223"/>
      <c r="G33" s="222"/>
      <c r="H33" s="224"/>
      <c r="I33" s="69"/>
      <c r="J33" s="90"/>
      <c r="K33" s="80"/>
      <c r="L33" s="81"/>
      <c r="M33" s="222"/>
      <c r="N33" s="223"/>
      <c r="O33" s="222"/>
      <c r="P33" s="216"/>
      <c r="Q33" s="69"/>
      <c r="R33" s="91"/>
      <c r="S33" s="80"/>
      <c r="T33" s="81"/>
      <c r="U33" s="222"/>
      <c r="V33" s="223"/>
      <c r="W33" s="234"/>
      <c r="X33" s="214"/>
      <c r="Y33" s="70"/>
      <c r="Z33" s="92"/>
      <c r="AA33" s="80"/>
      <c r="AB33" s="81"/>
      <c r="AC33" s="222"/>
      <c r="AD33" s="223"/>
      <c r="AE33" s="222"/>
      <c r="AF33" s="298"/>
      <c r="AG33" s="25"/>
      <c r="AH33" s="51"/>
      <c r="AI33" s="109"/>
      <c r="AJ33" s="109"/>
      <c r="AK33" s="109"/>
      <c r="AL33" s="109"/>
      <c r="AM33" s="109"/>
      <c r="AN33" s="109"/>
      <c r="AO33" s="109"/>
      <c r="AP33" s="109"/>
      <c r="AQ33" s="109"/>
      <c r="AR33" s="109"/>
      <c r="AS33" s="109"/>
      <c r="AT33" s="109"/>
      <c r="AU33" s="109"/>
      <c r="AV33" s="109"/>
      <c r="AW33" s="109"/>
      <c r="AX33" s="109"/>
      <c r="AY33" s="109"/>
      <c r="AZ33" s="109"/>
      <c r="BA33" s="109"/>
      <c r="BB33" s="109"/>
      <c r="BC33" s="109"/>
      <c r="BD33" s="109"/>
      <c r="BE33" s="109"/>
      <c r="BF33" s="109"/>
      <c r="BG33" s="109"/>
      <c r="BH33" s="109"/>
      <c r="BI33" s="109"/>
      <c r="BJ33" s="109"/>
      <c r="BK33" s="109"/>
      <c r="BL33" s="109"/>
      <c r="BM33" s="109"/>
      <c r="BN33" s="109"/>
      <c r="BO33" s="51"/>
      <c r="BP33" s="51"/>
      <c r="BQ33" s="51"/>
      <c r="BR33" s="51"/>
      <c r="BS33" s="51"/>
      <c r="BT33" s="51"/>
      <c r="BU33" s="51"/>
      <c r="BV33" s="51"/>
      <c r="BW33" s="51"/>
      <c r="BX33" s="51"/>
      <c r="BY33" s="51"/>
      <c r="BZ33" s="51"/>
      <c r="CA33" s="51"/>
      <c r="CB33" s="51"/>
      <c r="CC33" s="51"/>
      <c r="CD33" s="51"/>
      <c r="CE33" s="51"/>
      <c r="CF33" s="51"/>
      <c r="CG33" s="51"/>
      <c r="CH33" s="51"/>
      <c r="CI33" s="51"/>
      <c r="CJ33" s="51"/>
      <c r="CK33" s="51"/>
      <c r="CL33" s="51"/>
      <c r="CM33" s="51"/>
      <c r="CN33" s="51"/>
      <c r="CO33" s="51"/>
      <c r="CP33" s="51"/>
      <c r="CQ33" s="51"/>
      <c r="CR33" s="51"/>
      <c r="CS33" s="51"/>
      <c r="CT33" s="51"/>
      <c r="CU33" s="51"/>
      <c r="CV33" s="51"/>
      <c r="CW33" s="51"/>
      <c r="CX33" s="51"/>
      <c r="CY33" s="51"/>
      <c r="CZ33" s="51"/>
      <c r="DA33" s="51"/>
      <c r="DB33" s="51"/>
      <c r="DC33" s="51"/>
    </row>
    <row r="34" spans="1:107" ht="15.75" customHeight="1">
      <c r="A34" s="13"/>
      <c r="B34" s="89"/>
      <c r="C34" s="80"/>
      <c r="D34" s="81"/>
      <c r="E34" s="222"/>
      <c r="F34" s="223"/>
      <c r="G34" s="222"/>
      <c r="H34" s="224"/>
      <c r="I34" s="69"/>
      <c r="J34" s="90"/>
      <c r="K34" s="80"/>
      <c r="L34" s="81"/>
      <c r="M34" s="222"/>
      <c r="N34" s="223"/>
      <c r="O34" s="222"/>
      <c r="P34" s="216"/>
      <c r="Q34" s="69"/>
      <c r="R34" s="91"/>
      <c r="S34" s="80"/>
      <c r="T34" s="81"/>
      <c r="U34" s="222"/>
      <c r="V34" s="223"/>
      <c r="W34" s="234"/>
      <c r="X34" s="214"/>
      <c r="Y34" s="70"/>
      <c r="Z34" s="92"/>
      <c r="AA34" s="80"/>
      <c r="AB34" s="81"/>
      <c r="AC34" s="222"/>
      <c r="AD34" s="223"/>
      <c r="AE34" s="222"/>
      <c r="AF34" s="298"/>
      <c r="AG34" s="25"/>
      <c r="AH34" s="51"/>
      <c r="AI34" s="109"/>
      <c r="AJ34" s="109"/>
      <c r="AK34" s="109"/>
      <c r="AL34" s="109"/>
      <c r="AM34" s="109"/>
      <c r="AN34" s="109"/>
      <c r="AO34" s="109"/>
      <c r="AP34" s="109"/>
      <c r="AQ34" s="109"/>
      <c r="AR34" s="109"/>
      <c r="AS34" s="109"/>
      <c r="AT34" s="109"/>
      <c r="AU34" s="109"/>
      <c r="AV34" s="109"/>
      <c r="AW34" s="109"/>
      <c r="AX34" s="109"/>
      <c r="AY34" s="109"/>
      <c r="AZ34" s="109"/>
      <c r="BA34" s="109"/>
      <c r="BB34" s="109"/>
      <c r="BC34" s="109"/>
      <c r="BD34" s="109"/>
      <c r="BE34" s="109"/>
      <c r="BF34" s="109"/>
      <c r="BG34" s="109"/>
      <c r="BH34" s="109"/>
      <c r="BI34" s="109"/>
      <c r="BJ34" s="109"/>
      <c r="BK34" s="109"/>
      <c r="BL34" s="109"/>
      <c r="BM34" s="109"/>
      <c r="BN34" s="109"/>
      <c r="BO34" s="51"/>
      <c r="BP34" s="51"/>
      <c r="BQ34" s="51"/>
      <c r="BR34" s="51"/>
      <c r="BS34" s="51"/>
      <c r="BT34" s="51"/>
      <c r="BU34" s="51"/>
      <c r="BV34" s="51"/>
      <c r="BW34" s="51"/>
      <c r="BX34" s="51"/>
      <c r="BY34" s="51"/>
      <c r="BZ34" s="51"/>
      <c r="CA34" s="51"/>
      <c r="CB34" s="51"/>
      <c r="CC34" s="51"/>
      <c r="CD34" s="51"/>
      <c r="CE34" s="51"/>
      <c r="CF34" s="51"/>
      <c r="CG34" s="51"/>
      <c r="CH34" s="51"/>
      <c r="CI34" s="51"/>
      <c r="CJ34" s="51"/>
      <c r="CK34" s="51"/>
      <c r="CL34" s="51"/>
      <c r="CM34" s="51"/>
      <c r="CN34" s="51"/>
      <c r="CO34" s="51"/>
      <c r="CP34" s="51"/>
      <c r="CQ34" s="51"/>
      <c r="CR34" s="51"/>
      <c r="CS34" s="51"/>
      <c r="CT34" s="51"/>
      <c r="CU34" s="51"/>
      <c r="CV34" s="51"/>
      <c r="CW34" s="51"/>
      <c r="CX34" s="51"/>
      <c r="CY34" s="51"/>
      <c r="CZ34" s="51"/>
      <c r="DA34" s="51"/>
      <c r="DB34" s="51"/>
      <c r="DC34" s="51"/>
    </row>
    <row r="35" spans="1:107" ht="15.75" customHeight="1">
      <c r="A35" s="13"/>
      <c r="B35" s="95"/>
      <c r="C35" s="96"/>
      <c r="D35" s="97"/>
      <c r="E35" s="225"/>
      <c r="F35" s="226"/>
      <c r="G35" s="225"/>
      <c r="H35" s="227"/>
      <c r="I35" s="69"/>
      <c r="J35" s="98"/>
      <c r="K35" s="99"/>
      <c r="L35" s="100"/>
      <c r="M35" s="219"/>
      <c r="N35" s="220"/>
      <c r="O35" s="219"/>
      <c r="P35" s="221"/>
      <c r="Q35" s="69"/>
      <c r="R35" s="101"/>
      <c r="S35" s="102"/>
      <c r="T35" s="103"/>
      <c r="U35" s="235"/>
      <c r="V35" s="236"/>
      <c r="W35" s="237"/>
      <c r="X35" s="238"/>
      <c r="Y35" s="70"/>
      <c r="Z35" s="104"/>
      <c r="AA35" s="105"/>
      <c r="AB35" s="106"/>
      <c r="AC35" s="307"/>
      <c r="AD35" s="308"/>
      <c r="AE35" s="307"/>
      <c r="AF35" s="304"/>
      <c r="AG35" s="25"/>
      <c r="AH35" s="51"/>
      <c r="AI35" s="109"/>
      <c r="AJ35" s="109"/>
      <c r="AK35" s="109"/>
      <c r="AL35" s="109"/>
      <c r="AM35" s="109"/>
      <c r="AN35" s="109"/>
      <c r="AO35" s="109"/>
      <c r="AP35" s="109"/>
      <c r="AQ35" s="109"/>
      <c r="AR35" s="109"/>
      <c r="AS35" s="109"/>
      <c r="AT35" s="109"/>
      <c r="AU35" s="109"/>
      <c r="AV35" s="109"/>
      <c r="AW35" s="109"/>
      <c r="AX35" s="109"/>
      <c r="AY35" s="109"/>
      <c r="AZ35" s="109"/>
      <c r="BA35" s="109"/>
      <c r="BB35" s="109"/>
      <c r="BC35" s="109"/>
      <c r="BD35" s="109"/>
      <c r="BE35" s="109"/>
      <c r="BF35" s="109"/>
      <c r="BG35" s="109"/>
      <c r="BH35" s="109"/>
      <c r="BI35" s="109"/>
      <c r="BJ35" s="109"/>
      <c r="BK35" s="109"/>
      <c r="BL35" s="109"/>
      <c r="BM35" s="109"/>
      <c r="BN35" s="109"/>
      <c r="BO35" s="51"/>
      <c r="BP35" s="51"/>
      <c r="BQ35" s="51"/>
      <c r="BR35" s="51"/>
      <c r="BS35" s="51"/>
      <c r="BT35" s="51"/>
      <c r="BU35" s="51"/>
      <c r="BV35" s="51"/>
      <c r="BW35" s="51"/>
      <c r="BX35" s="51"/>
      <c r="BY35" s="51"/>
      <c r="BZ35" s="51"/>
      <c r="CA35" s="51"/>
      <c r="CB35" s="51"/>
      <c r="CC35" s="51"/>
      <c r="CD35" s="51"/>
      <c r="CE35" s="51"/>
      <c r="CF35" s="51"/>
      <c r="CG35" s="51"/>
      <c r="CH35" s="51"/>
      <c r="CI35" s="51"/>
      <c r="CJ35" s="51"/>
      <c r="CK35" s="51"/>
      <c r="CL35" s="51"/>
      <c r="CM35" s="51"/>
      <c r="CN35" s="51"/>
      <c r="CO35" s="51"/>
      <c r="CP35" s="51"/>
      <c r="CQ35" s="51"/>
      <c r="CR35" s="51"/>
      <c r="CS35" s="51"/>
      <c r="CT35" s="51"/>
      <c r="CU35" s="51"/>
      <c r="CV35" s="51"/>
      <c r="CW35" s="51"/>
      <c r="CX35" s="51"/>
      <c r="CY35" s="51"/>
      <c r="CZ35" s="51"/>
      <c r="DA35" s="51"/>
      <c r="DB35" s="51"/>
      <c r="DC35" s="51"/>
    </row>
    <row r="36" spans="1:107" ht="15.75" customHeight="1">
      <c r="A36" s="13"/>
      <c r="B36" s="13"/>
      <c r="C36" s="13"/>
      <c r="D36" s="13"/>
      <c r="E36" s="13"/>
      <c r="F36" s="13"/>
      <c r="G36" s="13"/>
      <c r="H36" s="13"/>
      <c r="I36" s="13"/>
      <c r="J36" s="13"/>
      <c r="K36" s="13"/>
      <c r="L36" s="13"/>
      <c r="M36" s="13"/>
      <c r="N36" s="13"/>
      <c r="O36" s="13"/>
      <c r="P36" s="13"/>
      <c r="Q36" s="13"/>
      <c r="R36" s="13"/>
      <c r="S36" s="13"/>
      <c r="T36" s="13"/>
      <c r="U36" s="13"/>
      <c r="V36" s="13"/>
      <c r="W36" s="13"/>
      <c r="X36" s="13"/>
      <c r="Y36" s="13"/>
      <c r="Z36" s="13"/>
      <c r="AA36" s="13"/>
      <c r="AB36" s="13"/>
      <c r="AC36" s="13"/>
      <c r="AD36" s="13"/>
      <c r="AE36" s="13"/>
      <c r="AF36" s="13"/>
      <c r="AG36" s="25"/>
      <c r="AH36" s="25"/>
      <c r="AI36" s="108"/>
      <c r="AJ36" s="108"/>
      <c r="AK36" s="108"/>
      <c r="AL36" s="108"/>
      <c r="AM36" s="108"/>
      <c r="AN36" s="108"/>
      <c r="AO36" s="108"/>
      <c r="AP36" s="108"/>
      <c r="AQ36" s="108"/>
      <c r="AR36" s="108"/>
      <c r="AS36" s="108"/>
      <c r="AT36" s="108"/>
      <c r="AU36" s="108"/>
      <c r="AV36" s="108"/>
      <c r="AW36" s="108"/>
      <c r="AX36" s="108"/>
      <c r="AY36" s="108"/>
      <c r="AZ36" s="108"/>
      <c r="BA36" s="108"/>
      <c r="BB36" s="108"/>
      <c r="BC36" s="108"/>
      <c r="BD36" s="108"/>
      <c r="BE36" s="108"/>
      <c r="BF36" s="108"/>
      <c r="BG36" s="108"/>
      <c r="BH36" s="108"/>
      <c r="BI36" s="108"/>
      <c r="BJ36" s="108"/>
      <c r="BK36" s="108"/>
      <c r="BL36" s="108"/>
      <c r="BM36" s="108"/>
      <c r="BN36" s="108"/>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c r="DA36" s="25"/>
      <c r="DB36" s="25"/>
      <c r="DC36" s="25"/>
    </row>
    <row r="37" spans="1:107" ht="15.75" customHeight="1">
      <c r="A37" s="13"/>
      <c r="B37" s="274" t="str" cm="1">
        <f t="array" ref="B37">_xlfn.SWITCH(TEXT(D39,"DDDD"),"SUNDAY","S U N D A Y","MONDAY","M O N D A Y","TUESDAY","T U E S D A Y","WEDNESDAY","W E D N E S D A Y","THURSDAY","T H U R S D A Y","FRIDAY","F R I D A Y","SATURDAY","S A T U R D A Y","SUNDAY","S U N D A Y")</f>
        <v>M O N D A Y</v>
      </c>
      <c r="C37" s="275"/>
      <c r="D37" s="275"/>
      <c r="E37" s="275"/>
      <c r="F37" s="275"/>
      <c r="G37" s="275"/>
      <c r="H37" s="276"/>
      <c r="I37" s="13"/>
      <c r="J37" s="261" t="str" cm="1">
        <f t="array" ref="J37">_xlfn.SWITCH(TEXT(L39,"DDDD"),"SUNDAY","S U N D A Y","MONDAY","M O N D A Y","TUESDAY","T U E S D A Y","WEDNESDAY","W E D N E S D A Y","THURSDAY","T H U R S D A Y","FRIDAY","F R I D A Y","SATURDAY","S A T U R D A Y","SUNDAY","S U N D A Y")</f>
        <v>T U E S D A Y</v>
      </c>
      <c r="K37" s="262"/>
      <c r="L37" s="262"/>
      <c r="M37" s="262"/>
      <c r="N37" s="262"/>
      <c r="O37" s="262"/>
      <c r="P37" s="263"/>
      <c r="Q37" s="13"/>
      <c r="R37" s="266" t="str" cm="1">
        <f t="array" ref="R37">_xlfn.SWITCH(TEXT(T39,"DDDD"),"SUNDAY","S U N D A Y","MONDAY","M O N D A Y","TUESDAY","T U E S D A Y","WEDNESDAY","W E D N E S D A Y","THURSDAY","T H U R S D A Y","FRIDAY","F R I D A Y","SATURDAY","S A T U R D A Y","SUNDAY","S U N D A Y")</f>
        <v>W E D N E S D A Y</v>
      </c>
      <c r="S37" s="267"/>
      <c r="T37" s="267"/>
      <c r="U37" s="267"/>
      <c r="V37" s="267"/>
      <c r="W37" s="267"/>
      <c r="X37" s="268"/>
      <c r="Y37" s="16"/>
      <c r="Z37" s="309" t="s">
        <v>93</v>
      </c>
      <c r="AA37" s="176"/>
      <c r="AB37" s="176"/>
      <c r="AC37" s="176"/>
      <c r="AD37" s="176"/>
      <c r="AE37" s="176"/>
      <c r="AF37" s="177"/>
      <c r="AG37" s="25"/>
      <c r="AH37" s="51"/>
      <c r="AI37" s="109"/>
      <c r="AJ37" s="109"/>
      <c r="AK37" s="109"/>
      <c r="AL37" s="109"/>
      <c r="AM37" s="109"/>
      <c r="AN37" s="109"/>
      <c r="AO37" s="109"/>
      <c r="AP37" s="109"/>
      <c r="AQ37" s="109"/>
      <c r="AR37" s="109"/>
      <c r="AS37" s="109"/>
      <c r="AT37" s="109"/>
      <c r="AU37" s="109"/>
      <c r="AV37" s="109"/>
      <c r="AW37" s="109"/>
      <c r="AX37" s="109"/>
      <c r="AY37" s="109"/>
      <c r="AZ37" s="109"/>
      <c r="BA37" s="109"/>
      <c r="BB37" s="109"/>
      <c r="BC37" s="109"/>
      <c r="BD37" s="109"/>
      <c r="BE37" s="109"/>
      <c r="BF37" s="109"/>
      <c r="BG37" s="109"/>
      <c r="BH37" s="109"/>
      <c r="BI37" s="109"/>
      <c r="BJ37" s="109"/>
      <c r="BK37" s="109"/>
      <c r="BL37" s="109"/>
      <c r="BM37" s="109"/>
      <c r="BN37" s="109"/>
      <c r="BO37" s="51"/>
      <c r="BP37" s="51"/>
      <c r="BQ37" s="51"/>
      <c r="BR37" s="51"/>
      <c r="BS37" s="51"/>
      <c r="BT37" s="51"/>
      <c r="BU37" s="51"/>
      <c r="BV37" s="51"/>
      <c r="BW37" s="51"/>
      <c r="BX37" s="51"/>
      <c r="BY37" s="51"/>
      <c r="BZ37" s="51"/>
      <c r="CA37" s="51"/>
      <c r="CB37" s="51"/>
      <c r="CC37" s="51"/>
      <c r="CD37" s="51"/>
      <c r="CE37" s="51"/>
      <c r="CF37" s="51"/>
      <c r="CG37" s="51"/>
      <c r="CH37" s="51"/>
      <c r="CI37" s="51"/>
      <c r="CJ37" s="51"/>
      <c r="CK37" s="51"/>
      <c r="CL37" s="51"/>
      <c r="CM37" s="51"/>
      <c r="CN37" s="51"/>
      <c r="CO37" s="51"/>
      <c r="CP37" s="51"/>
      <c r="CQ37" s="51"/>
      <c r="CR37" s="51"/>
      <c r="CS37" s="51"/>
      <c r="CT37" s="51"/>
      <c r="CU37" s="51"/>
      <c r="CV37" s="51"/>
      <c r="CW37" s="51"/>
      <c r="CX37" s="51"/>
      <c r="CY37" s="51"/>
      <c r="CZ37" s="51"/>
      <c r="DA37" s="51"/>
      <c r="DB37" s="51"/>
      <c r="DC37" s="51"/>
    </row>
    <row r="38" spans="1:107" ht="15.75" customHeight="1">
      <c r="A38" s="13"/>
      <c r="B38" s="277"/>
      <c r="C38" s="143"/>
      <c r="D38" s="143"/>
      <c r="E38" s="143"/>
      <c r="F38" s="143"/>
      <c r="G38" s="143"/>
      <c r="H38" s="278"/>
      <c r="I38" s="13"/>
      <c r="J38" s="264"/>
      <c r="K38" s="143"/>
      <c r="L38" s="143"/>
      <c r="M38" s="143"/>
      <c r="N38" s="143"/>
      <c r="O38" s="143"/>
      <c r="P38" s="265"/>
      <c r="Q38" s="13"/>
      <c r="R38" s="269"/>
      <c r="S38" s="143"/>
      <c r="T38" s="143"/>
      <c r="U38" s="143"/>
      <c r="V38" s="143"/>
      <c r="W38" s="143"/>
      <c r="X38" s="270"/>
      <c r="Y38" s="16"/>
      <c r="Z38" s="178"/>
      <c r="AA38" s="148"/>
      <c r="AB38" s="148"/>
      <c r="AC38" s="148"/>
      <c r="AD38" s="148"/>
      <c r="AE38" s="148"/>
      <c r="AF38" s="179"/>
      <c r="AG38" s="25"/>
      <c r="AH38" s="51"/>
      <c r="AI38" s="109"/>
      <c r="AJ38" s="109"/>
      <c r="AK38" s="109"/>
      <c r="AL38" s="109"/>
      <c r="AM38" s="109"/>
      <c r="AN38" s="109"/>
      <c r="AO38" s="109"/>
      <c r="AP38" s="109"/>
      <c r="AQ38" s="109"/>
      <c r="AR38" s="109"/>
      <c r="AS38" s="109"/>
      <c r="AT38" s="109"/>
      <c r="AU38" s="109"/>
      <c r="AV38" s="109"/>
      <c r="AW38" s="109"/>
      <c r="AX38" s="109"/>
      <c r="AY38" s="109"/>
      <c r="AZ38" s="109"/>
      <c r="BA38" s="109"/>
      <c r="BB38" s="109"/>
      <c r="BC38" s="109"/>
      <c r="BD38" s="109"/>
      <c r="BE38" s="109"/>
      <c r="BF38" s="109"/>
      <c r="BG38" s="109"/>
      <c r="BH38" s="109"/>
      <c r="BI38" s="109"/>
      <c r="BJ38" s="109"/>
      <c r="BK38" s="109"/>
      <c r="BL38" s="109"/>
      <c r="BM38" s="109"/>
      <c r="BN38" s="109"/>
      <c r="BO38" s="51"/>
      <c r="BP38" s="51"/>
      <c r="BQ38" s="51"/>
      <c r="BR38" s="51"/>
      <c r="BS38" s="51"/>
      <c r="BT38" s="51"/>
      <c r="BU38" s="51"/>
      <c r="BV38" s="51"/>
      <c r="BW38" s="51"/>
      <c r="BX38" s="51"/>
      <c r="BY38" s="51"/>
      <c r="BZ38" s="51"/>
      <c r="CA38" s="51"/>
      <c r="CB38" s="51"/>
      <c r="CC38" s="51"/>
      <c r="CD38" s="51"/>
      <c r="CE38" s="51"/>
      <c r="CF38" s="51"/>
      <c r="CG38" s="51"/>
      <c r="CH38" s="51"/>
      <c r="CI38" s="51"/>
      <c r="CJ38" s="51"/>
      <c r="CK38" s="51"/>
      <c r="CL38" s="51"/>
      <c r="CM38" s="51"/>
      <c r="CN38" s="51"/>
      <c r="CO38" s="51"/>
      <c r="CP38" s="51"/>
      <c r="CQ38" s="51"/>
      <c r="CR38" s="51"/>
      <c r="CS38" s="51"/>
      <c r="CT38" s="51"/>
      <c r="CU38" s="51"/>
      <c r="CV38" s="51"/>
      <c r="CW38" s="51"/>
      <c r="CX38" s="51"/>
      <c r="CY38" s="51"/>
      <c r="CZ38" s="51"/>
      <c r="DA38" s="51"/>
      <c r="DB38" s="51"/>
      <c r="DC38" s="51"/>
    </row>
    <row r="39" spans="1:107" ht="15.75" customHeight="1">
      <c r="A39" s="17"/>
      <c r="B39" s="248" t="s">
        <v>80</v>
      </c>
      <c r="C39" s="249"/>
      <c r="D39" s="250">
        <f>$A$1+Calendar!$AY$29+4</f>
        <v>46216</v>
      </c>
      <c r="E39" s="249"/>
      <c r="F39" s="249"/>
      <c r="G39" s="249"/>
      <c r="H39" s="251"/>
      <c r="I39" s="17"/>
      <c r="J39" s="253" t="s">
        <v>80</v>
      </c>
      <c r="K39" s="249"/>
      <c r="L39" s="254">
        <f>$A$1+Calendar!$AY$29+5</f>
        <v>46217</v>
      </c>
      <c r="M39" s="249"/>
      <c r="N39" s="249"/>
      <c r="O39" s="249"/>
      <c r="P39" s="255"/>
      <c r="Q39" s="17"/>
      <c r="R39" s="271" t="s">
        <v>80</v>
      </c>
      <c r="S39" s="249"/>
      <c r="T39" s="272">
        <f>$A$1+Calendar!$AY$29+6</f>
        <v>46218</v>
      </c>
      <c r="U39" s="249"/>
      <c r="V39" s="249"/>
      <c r="W39" s="249"/>
      <c r="X39" s="273"/>
      <c r="Y39" s="18"/>
      <c r="Z39" s="178"/>
      <c r="AA39" s="148"/>
      <c r="AB39" s="148"/>
      <c r="AC39" s="148"/>
      <c r="AD39" s="148"/>
      <c r="AE39" s="148"/>
      <c r="AF39" s="179"/>
      <c r="AG39" s="26"/>
      <c r="AH39" s="56"/>
      <c r="AI39" s="111"/>
      <c r="AJ39" s="111"/>
      <c r="AK39" s="111"/>
      <c r="AL39" s="111"/>
      <c r="AM39" s="111"/>
      <c r="AN39" s="111"/>
      <c r="AO39" s="111"/>
      <c r="AP39" s="111"/>
      <c r="AQ39" s="111"/>
      <c r="AR39" s="111"/>
      <c r="AS39" s="111"/>
      <c r="AT39" s="111"/>
      <c r="AU39" s="111"/>
      <c r="AV39" s="111"/>
      <c r="AW39" s="111"/>
      <c r="AX39" s="111"/>
      <c r="AY39" s="111"/>
      <c r="AZ39" s="111"/>
      <c r="BA39" s="111"/>
      <c r="BB39" s="111"/>
      <c r="BC39" s="111"/>
      <c r="BD39" s="111"/>
      <c r="BE39" s="111"/>
      <c r="BF39" s="111"/>
      <c r="BG39" s="111"/>
      <c r="BH39" s="111"/>
      <c r="BI39" s="111"/>
      <c r="BJ39" s="111"/>
      <c r="BK39" s="111"/>
      <c r="BL39" s="111"/>
      <c r="BM39" s="111"/>
      <c r="BN39" s="111"/>
      <c r="BO39" s="56"/>
      <c r="BP39" s="56"/>
      <c r="BQ39" s="56"/>
      <c r="BR39" s="56"/>
      <c r="BS39" s="56"/>
      <c r="BT39" s="56"/>
      <c r="BU39" s="56"/>
      <c r="BV39" s="56"/>
      <c r="BW39" s="56"/>
      <c r="BX39" s="56"/>
      <c r="BY39" s="56"/>
      <c r="BZ39" s="56"/>
      <c r="CA39" s="56"/>
      <c r="CB39" s="56"/>
      <c r="CC39" s="56"/>
      <c r="CD39" s="56"/>
      <c r="CE39" s="56"/>
      <c r="CF39" s="56"/>
      <c r="CG39" s="56"/>
      <c r="CH39" s="56"/>
      <c r="CI39" s="56"/>
      <c r="CJ39" s="56"/>
      <c r="CK39" s="56"/>
      <c r="CL39" s="56"/>
      <c r="CM39" s="56"/>
      <c r="CN39" s="56"/>
      <c r="CO39" s="56"/>
      <c r="CP39" s="56"/>
      <c r="CQ39" s="56"/>
      <c r="CR39" s="56"/>
      <c r="CS39" s="56"/>
      <c r="CT39" s="56"/>
      <c r="CU39" s="56"/>
      <c r="CV39" s="56"/>
      <c r="CW39" s="56"/>
      <c r="CX39" s="56"/>
      <c r="CY39" s="56"/>
      <c r="CZ39" s="56"/>
      <c r="DA39" s="56"/>
      <c r="DB39" s="56"/>
      <c r="DC39" s="56"/>
    </row>
    <row r="40" spans="1:107" ht="15.75" customHeight="1">
      <c r="A40" s="23"/>
      <c r="B40" s="252" t="s">
        <v>81</v>
      </c>
      <c r="C40" s="223"/>
      <c r="D40" s="222"/>
      <c r="E40" s="218"/>
      <c r="F40" s="218"/>
      <c r="G40" s="218"/>
      <c r="H40" s="224"/>
      <c r="I40" s="69"/>
      <c r="J40" s="241" t="s">
        <v>81</v>
      </c>
      <c r="K40" s="223"/>
      <c r="L40" s="222"/>
      <c r="M40" s="218"/>
      <c r="N40" s="218"/>
      <c r="O40" s="218"/>
      <c r="P40" s="216"/>
      <c r="Q40" s="69"/>
      <c r="R40" s="256" t="s">
        <v>81</v>
      </c>
      <c r="S40" s="223"/>
      <c r="T40" s="222"/>
      <c r="U40" s="218"/>
      <c r="V40" s="218"/>
      <c r="W40" s="218"/>
      <c r="X40" s="214"/>
      <c r="Y40" s="16"/>
      <c r="Z40" s="310"/>
      <c r="AA40" s="135"/>
      <c r="AB40" s="135"/>
      <c r="AC40" s="135"/>
      <c r="AD40" s="135"/>
      <c r="AE40" s="135"/>
      <c r="AF40" s="164"/>
      <c r="AG40" s="28"/>
      <c r="AH40" s="51"/>
      <c r="AI40" s="109"/>
      <c r="AJ40" s="109"/>
      <c r="AK40" s="109"/>
      <c r="AL40" s="109"/>
      <c r="AM40" s="109"/>
      <c r="AN40" s="109"/>
      <c r="AO40" s="109"/>
      <c r="AP40" s="109"/>
      <c r="AQ40" s="109"/>
      <c r="AR40" s="109"/>
      <c r="AS40" s="109"/>
      <c r="AT40" s="109"/>
      <c r="AU40" s="109"/>
      <c r="AV40" s="109"/>
      <c r="AW40" s="109"/>
      <c r="AX40" s="109"/>
      <c r="AY40" s="109"/>
      <c r="AZ40" s="109"/>
      <c r="BA40" s="109"/>
      <c r="BB40" s="109"/>
      <c r="BC40" s="109"/>
      <c r="BD40" s="109"/>
      <c r="BE40" s="109"/>
      <c r="BF40" s="109"/>
      <c r="BG40" s="109"/>
      <c r="BH40" s="109"/>
      <c r="BI40" s="109"/>
      <c r="BJ40" s="109"/>
      <c r="BK40" s="109"/>
      <c r="BL40" s="109"/>
      <c r="BM40" s="109"/>
      <c r="BN40" s="109"/>
      <c r="BO40" s="51"/>
      <c r="BP40" s="51"/>
      <c r="BQ40" s="51"/>
      <c r="BR40" s="51"/>
      <c r="BS40" s="51"/>
      <c r="BT40" s="51"/>
      <c r="BU40" s="51"/>
      <c r="BV40" s="51"/>
      <c r="BW40" s="51"/>
      <c r="BX40" s="51"/>
      <c r="BY40" s="51"/>
      <c r="BZ40" s="51"/>
      <c r="CA40" s="51"/>
      <c r="CB40" s="51"/>
      <c r="CC40" s="51"/>
      <c r="CD40" s="51"/>
      <c r="CE40" s="51"/>
      <c r="CF40" s="51"/>
      <c r="CG40" s="51"/>
      <c r="CH40" s="51"/>
      <c r="CI40" s="51"/>
      <c r="CJ40" s="51"/>
      <c r="CK40" s="51"/>
      <c r="CL40" s="51"/>
      <c r="CM40" s="51"/>
      <c r="CN40" s="51"/>
      <c r="CO40" s="51"/>
      <c r="CP40" s="51"/>
      <c r="CQ40" s="51"/>
      <c r="CR40" s="51"/>
      <c r="CS40" s="51"/>
      <c r="CT40" s="51"/>
      <c r="CU40" s="51"/>
      <c r="CV40" s="51"/>
      <c r="CW40" s="51"/>
      <c r="CX40" s="51"/>
      <c r="CY40" s="51"/>
      <c r="CZ40" s="51"/>
      <c r="DA40" s="51"/>
      <c r="DB40" s="51"/>
      <c r="DC40" s="51"/>
    </row>
    <row r="41" spans="1:107" ht="15.75" customHeight="1">
      <c r="A41" s="16"/>
      <c r="B41" s="257" t="s">
        <v>83</v>
      </c>
      <c r="C41" s="243"/>
      <c r="D41" s="222"/>
      <c r="E41" s="218"/>
      <c r="F41" s="218"/>
      <c r="G41" s="218"/>
      <c r="H41" s="224"/>
      <c r="I41" s="69"/>
      <c r="J41" s="242" t="s">
        <v>83</v>
      </c>
      <c r="K41" s="243"/>
      <c r="L41" s="222"/>
      <c r="M41" s="218"/>
      <c r="N41" s="218"/>
      <c r="O41" s="218"/>
      <c r="P41" s="216"/>
      <c r="Q41" s="69"/>
      <c r="R41" s="259" t="s">
        <v>83</v>
      </c>
      <c r="S41" s="243"/>
      <c r="T41" s="222"/>
      <c r="U41" s="218"/>
      <c r="V41" s="218"/>
      <c r="W41" s="218"/>
      <c r="X41" s="214"/>
      <c r="Y41" s="16"/>
      <c r="Z41" s="306"/>
      <c r="AA41" s="218"/>
      <c r="AB41" s="218"/>
      <c r="AC41" s="218"/>
      <c r="AD41" s="218"/>
      <c r="AE41" s="218"/>
      <c r="AF41" s="298"/>
      <c r="AG41" s="25"/>
      <c r="AH41" s="51"/>
      <c r="AI41" s="109"/>
      <c r="AJ41" s="109"/>
      <c r="AK41" s="109"/>
      <c r="AL41" s="109"/>
      <c r="AM41" s="109"/>
      <c r="AN41" s="109"/>
      <c r="AO41" s="109"/>
      <c r="AP41" s="109"/>
      <c r="AQ41" s="109"/>
      <c r="AR41" s="109"/>
      <c r="AS41" s="109"/>
      <c r="AT41" s="109"/>
      <c r="AU41" s="109"/>
      <c r="AV41" s="109"/>
      <c r="AW41" s="109"/>
      <c r="AX41" s="109"/>
      <c r="AY41" s="109"/>
      <c r="AZ41" s="109"/>
      <c r="BA41" s="109"/>
      <c r="BB41" s="109"/>
      <c r="BC41" s="109"/>
      <c r="BD41" s="109"/>
      <c r="BE41" s="109"/>
      <c r="BF41" s="109"/>
      <c r="BG41" s="109"/>
      <c r="BH41" s="109"/>
      <c r="BI41" s="109"/>
      <c r="BJ41" s="109"/>
      <c r="BK41" s="109"/>
      <c r="BL41" s="109"/>
      <c r="BM41" s="109"/>
      <c r="BN41" s="109"/>
      <c r="BO41" s="51"/>
      <c r="BP41" s="51"/>
      <c r="BQ41" s="51"/>
      <c r="BR41" s="51"/>
      <c r="BS41" s="51"/>
      <c r="BT41" s="51"/>
      <c r="BU41" s="51"/>
      <c r="BV41" s="51"/>
      <c r="BW41" s="51"/>
      <c r="BX41" s="51"/>
      <c r="BY41" s="51"/>
      <c r="BZ41" s="51"/>
      <c r="CA41" s="51"/>
      <c r="CB41" s="51"/>
      <c r="CC41" s="51"/>
      <c r="CD41" s="51"/>
      <c r="CE41" s="51"/>
      <c r="CF41" s="51"/>
      <c r="CG41" s="51"/>
      <c r="CH41" s="51"/>
      <c r="CI41" s="51"/>
      <c r="CJ41" s="51"/>
      <c r="CK41" s="51"/>
      <c r="CL41" s="51"/>
      <c r="CM41" s="51"/>
      <c r="CN41" s="51"/>
      <c r="CO41" s="51"/>
      <c r="CP41" s="51"/>
      <c r="CQ41" s="51"/>
      <c r="CR41" s="51"/>
      <c r="CS41" s="51"/>
      <c r="CT41" s="51"/>
      <c r="CU41" s="51"/>
      <c r="CV41" s="51"/>
      <c r="CW41" s="51"/>
      <c r="CX41" s="51"/>
      <c r="CY41" s="51"/>
      <c r="CZ41" s="51"/>
      <c r="DA41" s="51"/>
      <c r="DB41" s="51"/>
      <c r="DC41" s="51"/>
    </row>
    <row r="42" spans="1:107" ht="15.75" customHeight="1">
      <c r="A42" s="13"/>
      <c r="B42" s="153"/>
      <c r="C42" s="244"/>
      <c r="D42" s="222"/>
      <c r="E42" s="218"/>
      <c r="F42" s="218"/>
      <c r="G42" s="218"/>
      <c r="H42" s="224"/>
      <c r="I42" s="69"/>
      <c r="J42" s="183"/>
      <c r="K42" s="244"/>
      <c r="L42" s="222"/>
      <c r="M42" s="218"/>
      <c r="N42" s="218"/>
      <c r="O42" s="218"/>
      <c r="P42" s="216"/>
      <c r="Q42" s="69"/>
      <c r="R42" s="188"/>
      <c r="S42" s="244"/>
      <c r="T42" s="222"/>
      <c r="U42" s="218"/>
      <c r="V42" s="218"/>
      <c r="W42" s="218"/>
      <c r="X42" s="214"/>
      <c r="Y42" s="16"/>
      <c r="Z42" s="306"/>
      <c r="AA42" s="218"/>
      <c r="AB42" s="218"/>
      <c r="AC42" s="218"/>
      <c r="AD42" s="218"/>
      <c r="AE42" s="218"/>
      <c r="AF42" s="298"/>
      <c r="AG42" s="25"/>
      <c r="AH42" s="51"/>
      <c r="AI42" s="109"/>
      <c r="AJ42" s="109"/>
      <c r="AK42" s="109"/>
      <c r="AL42" s="109"/>
      <c r="AM42" s="109"/>
      <c r="AN42" s="109"/>
      <c r="AO42" s="109"/>
      <c r="AP42" s="109"/>
      <c r="AQ42" s="109"/>
      <c r="AR42" s="109"/>
      <c r="AS42" s="109"/>
      <c r="AT42" s="109"/>
      <c r="AU42" s="109"/>
      <c r="AV42" s="109"/>
      <c r="AW42" s="109"/>
      <c r="AX42" s="109"/>
      <c r="AY42" s="109"/>
      <c r="AZ42" s="109"/>
      <c r="BA42" s="109"/>
      <c r="BB42" s="109"/>
      <c r="BC42" s="109"/>
      <c r="BD42" s="109"/>
      <c r="BE42" s="109"/>
      <c r="BF42" s="109"/>
      <c r="BG42" s="109"/>
      <c r="BH42" s="109"/>
      <c r="BI42" s="109"/>
      <c r="BJ42" s="109"/>
      <c r="BK42" s="109"/>
      <c r="BL42" s="109"/>
      <c r="BM42" s="109"/>
      <c r="BN42" s="109"/>
      <c r="BO42" s="51"/>
      <c r="BP42" s="51"/>
      <c r="BQ42" s="51"/>
      <c r="BR42" s="51"/>
      <c r="BS42" s="51"/>
      <c r="BT42" s="51"/>
      <c r="BU42" s="51"/>
      <c r="BV42" s="51"/>
      <c r="BW42" s="51"/>
      <c r="BX42" s="51"/>
      <c r="BY42" s="51"/>
      <c r="BZ42" s="51"/>
      <c r="CA42" s="51"/>
      <c r="CB42" s="51"/>
      <c r="CC42" s="51"/>
      <c r="CD42" s="51"/>
      <c r="CE42" s="51"/>
      <c r="CF42" s="51"/>
      <c r="CG42" s="51"/>
      <c r="CH42" s="51"/>
      <c r="CI42" s="51"/>
      <c r="CJ42" s="51"/>
      <c r="CK42" s="51"/>
      <c r="CL42" s="51"/>
      <c r="CM42" s="51"/>
      <c r="CN42" s="51"/>
      <c r="CO42" s="51"/>
      <c r="CP42" s="51"/>
      <c r="CQ42" s="51"/>
      <c r="CR42" s="51"/>
      <c r="CS42" s="51"/>
      <c r="CT42" s="51"/>
      <c r="CU42" s="51"/>
      <c r="CV42" s="51"/>
      <c r="CW42" s="51"/>
      <c r="CX42" s="51"/>
      <c r="CY42" s="51"/>
      <c r="CZ42" s="51"/>
      <c r="DA42" s="51"/>
      <c r="DB42" s="51"/>
      <c r="DC42" s="51"/>
    </row>
    <row r="43" spans="1:107" ht="15.75" customHeight="1">
      <c r="A43" s="13"/>
      <c r="B43" s="258"/>
      <c r="C43" s="246"/>
      <c r="D43" s="222"/>
      <c r="E43" s="218"/>
      <c r="F43" s="218"/>
      <c r="G43" s="218"/>
      <c r="H43" s="224"/>
      <c r="I43" s="69"/>
      <c r="J43" s="245"/>
      <c r="K43" s="246"/>
      <c r="L43" s="222"/>
      <c r="M43" s="218"/>
      <c r="N43" s="218"/>
      <c r="O43" s="218"/>
      <c r="P43" s="216"/>
      <c r="Q43" s="69"/>
      <c r="R43" s="260"/>
      <c r="S43" s="246"/>
      <c r="T43" s="222"/>
      <c r="U43" s="218"/>
      <c r="V43" s="218"/>
      <c r="W43" s="218"/>
      <c r="X43" s="214"/>
      <c r="Y43" s="16"/>
      <c r="Z43" s="306"/>
      <c r="AA43" s="218"/>
      <c r="AB43" s="218"/>
      <c r="AC43" s="218"/>
      <c r="AD43" s="218"/>
      <c r="AE43" s="218"/>
      <c r="AF43" s="298"/>
      <c r="AG43" s="25"/>
      <c r="AH43" s="51"/>
      <c r="AI43" s="109"/>
      <c r="AJ43" s="109"/>
      <c r="AK43" s="109"/>
      <c r="AL43" s="109"/>
      <c r="AM43" s="109"/>
      <c r="AN43" s="109"/>
      <c r="AO43" s="109"/>
      <c r="AP43" s="109"/>
      <c r="AQ43" s="109"/>
      <c r="AR43" s="109"/>
      <c r="AS43" s="109"/>
      <c r="AT43" s="109"/>
      <c r="AU43" s="109"/>
      <c r="AV43" s="109"/>
      <c r="AW43" s="109"/>
      <c r="AX43" s="109"/>
      <c r="AY43" s="109"/>
      <c r="AZ43" s="109"/>
      <c r="BA43" s="109"/>
      <c r="BB43" s="109"/>
      <c r="BC43" s="109"/>
      <c r="BD43" s="109"/>
      <c r="BE43" s="109"/>
      <c r="BF43" s="109"/>
      <c r="BG43" s="109"/>
      <c r="BH43" s="109"/>
      <c r="BI43" s="109"/>
      <c r="BJ43" s="109"/>
      <c r="BK43" s="109"/>
      <c r="BL43" s="109"/>
      <c r="BM43" s="109"/>
      <c r="BN43" s="109"/>
      <c r="BO43" s="51"/>
      <c r="BP43" s="51"/>
      <c r="BQ43" s="51"/>
      <c r="BR43" s="51"/>
      <c r="BS43" s="51"/>
      <c r="BT43" s="51"/>
      <c r="BU43" s="51"/>
      <c r="BV43" s="51"/>
      <c r="BW43" s="51"/>
      <c r="BX43" s="51"/>
      <c r="BY43" s="51"/>
      <c r="BZ43" s="51"/>
      <c r="CA43" s="51"/>
      <c r="CB43" s="51"/>
      <c r="CC43" s="51"/>
      <c r="CD43" s="51"/>
      <c r="CE43" s="51"/>
      <c r="CF43" s="51"/>
      <c r="CG43" s="51"/>
      <c r="CH43" s="51"/>
      <c r="CI43" s="51"/>
      <c r="CJ43" s="51"/>
      <c r="CK43" s="51"/>
      <c r="CL43" s="51"/>
      <c r="CM43" s="51"/>
      <c r="CN43" s="51"/>
      <c r="CO43" s="51"/>
      <c r="CP43" s="51"/>
      <c r="CQ43" s="51"/>
      <c r="CR43" s="51"/>
      <c r="CS43" s="51"/>
      <c r="CT43" s="51"/>
      <c r="CU43" s="51"/>
      <c r="CV43" s="51"/>
      <c r="CW43" s="51"/>
      <c r="CX43" s="51"/>
      <c r="CY43" s="51"/>
      <c r="CZ43" s="51"/>
      <c r="DA43" s="51"/>
      <c r="DB43" s="51"/>
      <c r="DC43" s="51"/>
    </row>
    <row r="44" spans="1:107" ht="15.75" customHeight="1">
      <c r="A44" s="13"/>
      <c r="B44" s="240" t="s">
        <v>84</v>
      </c>
      <c r="C44" s="218"/>
      <c r="D44" s="71" t="s">
        <v>85</v>
      </c>
      <c r="E44" s="71" t="s">
        <v>86</v>
      </c>
      <c r="F44" s="71" t="s">
        <v>87</v>
      </c>
      <c r="G44" s="71" t="s">
        <v>88</v>
      </c>
      <c r="H44" s="72" t="s">
        <v>89</v>
      </c>
      <c r="I44" s="69"/>
      <c r="J44" s="217" t="s">
        <v>84</v>
      </c>
      <c r="K44" s="218"/>
      <c r="L44" s="73" t="s">
        <v>85</v>
      </c>
      <c r="M44" s="73" t="s">
        <v>86</v>
      </c>
      <c r="N44" s="73" t="s">
        <v>87</v>
      </c>
      <c r="O44" s="73" t="s">
        <v>88</v>
      </c>
      <c r="P44" s="74" t="s">
        <v>89</v>
      </c>
      <c r="Q44" s="69"/>
      <c r="R44" s="239" t="s">
        <v>84</v>
      </c>
      <c r="S44" s="218"/>
      <c r="T44" s="75" t="s">
        <v>85</v>
      </c>
      <c r="U44" s="75" t="s">
        <v>86</v>
      </c>
      <c r="V44" s="75" t="s">
        <v>87</v>
      </c>
      <c r="W44" s="75" t="s">
        <v>88</v>
      </c>
      <c r="X44" s="76" t="s">
        <v>89</v>
      </c>
      <c r="Y44" s="16"/>
      <c r="Z44" s="302"/>
      <c r="AA44" s="303"/>
      <c r="AB44" s="303"/>
      <c r="AC44" s="303"/>
      <c r="AD44" s="303"/>
      <c r="AE44" s="303"/>
      <c r="AF44" s="304"/>
      <c r="AG44" s="25"/>
      <c r="AH44" s="51"/>
      <c r="AI44" s="109"/>
      <c r="AJ44" s="109"/>
      <c r="AK44" s="109"/>
      <c r="AL44" s="109"/>
      <c r="AM44" s="109"/>
      <c r="AN44" s="109"/>
      <c r="AO44" s="109"/>
      <c r="AP44" s="109"/>
      <c r="AQ44" s="109"/>
      <c r="AR44" s="109"/>
      <c r="AS44" s="109"/>
      <c r="AT44" s="109"/>
      <c r="AU44" s="109"/>
      <c r="AV44" s="109"/>
      <c r="AW44" s="109"/>
      <c r="AX44" s="109"/>
      <c r="AY44" s="109"/>
      <c r="AZ44" s="109"/>
      <c r="BA44" s="109"/>
      <c r="BB44" s="109"/>
      <c r="BC44" s="109"/>
      <c r="BD44" s="109"/>
      <c r="BE44" s="109"/>
      <c r="BF44" s="109"/>
      <c r="BG44" s="109"/>
      <c r="BH44" s="109"/>
      <c r="BI44" s="109"/>
      <c r="BJ44" s="109"/>
      <c r="BK44" s="109"/>
      <c r="BL44" s="109"/>
      <c r="BM44" s="109"/>
      <c r="BN44" s="109"/>
      <c r="BO44" s="51"/>
      <c r="BP44" s="51"/>
      <c r="BQ44" s="51"/>
      <c r="BR44" s="51"/>
      <c r="BS44" s="51"/>
      <c r="BT44" s="51"/>
      <c r="BU44" s="51"/>
      <c r="BV44" s="51"/>
      <c r="BW44" s="51"/>
      <c r="BX44" s="51"/>
      <c r="BY44" s="51"/>
      <c r="BZ44" s="51"/>
      <c r="CA44" s="51"/>
      <c r="CB44" s="51"/>
      <c r="CC44" s="51"/>
      <c r="CD44" s="51"/>
      <c r="CE44" s="51"/>
      <c r="CF44" s="51"/>
      <c r="CG44" s="51"/>
      <c r="CH44" s="51"/>
      <c r="CI44" s="51"/>
      <c r="CJ44" s="51"/>
      <c r="CK44" s="51"/>
      <c r="CL44" s="51"/>
      <c r="CM44" s="51"/>
      <c r="CN44" s="51"/>
      <c r="CO44" s="51"/>
      <c r="CP44" s="51"/>
      <c r="CQ44" s="51"/>
      <c r="CR44" s="51"/>
      <c r="CS44" s="51"/>
      <c r="CT44" s="51"/>
      <c r="CU44" s="51"/>
      <c r="CV44" s="51"/>
      <c r="CW44" s="51"/>
      <c r="CX44" s="51"/>
      <c r="CY44" s="51"/>
      <c r="CZ44" s="51"/>
      <c r="DA44" s="51"/>
      <c r="DB44" s="51"/>
      <c r="DC44" s="51"/>
    </row>
    <row r="45" spans="1:107" ht="15.75" customHeight="1">
      <c r="A45" s="13"/>
      <c r="B45" s="79"/>
      <c r="C45" s="80"/>
      <c r="D45" s="81"/>
      <c r="E45" s="81"/>
      <c r="F45" s="81"/>
      <c r="G45" s="81"/>
      <c r="H45" s="82"/>
      <c r="I45" s="69"/>
      <c r="J45" s="83"/>
      <c r="K45" s="80"/>
      <c r="L45" s="81"/>
      <c r="M45" s="81"/>
      <c r="N45" s="81"/>
      <c r="O45" s="81"/>
      <c r="P45" s="84"/>
      <c r="Q45" s="69"/>
      <c r="R45" s="85"/>
      <c r="S45" s="80"/>
      <c r="T45" s="81"/>
      <c r="U45" s="81"/>
      <c r="V45" s="81"/>
      <c r="W45" s="81"/>
      <c r="X45" s="86"/>
      <c r="Y45" s="16"/>
      <c r="Z45" s="107"/>
      <c r="AA45" s="107"/>
      <c r="AB45" s="107"/>
      <c r="AC45" s="107"/>
      <c r="AD45" s="107"/>
      <c r="AE45" s="107"/>
      <c r="AF45" s="107"/>
      <c r="AG45" s="25"/>
      <c r="AH45" s="51"/>
      <c r="AI45" s="109"/>
      <c r="AJ45" s="109"/>
      <c r="AK45" s="109"/>
      <c r="AL45" s="109"/>
      <c r="AM45" s="109"/>
      <c r="AN45" s="109"/>
      <c r="AO45" s="109"/>
      <c r="AP45" s="109"/>
      <c r="AQ45" s="109"/>
      <c r="AR45" s="109"/>
      <c r="AS45" s="109"/>
      <c r="AT45" s="109"/>
      <c r="AU45" s="109"/>
      <c r="AV45" s="109"/>
      <c r="AW45" s="109"/>
      <c r="AX45" s="109"/>
      <c r="AY45" s="109"/>
      <c r="AZ45" s="109"/>
      <c r="BA45" s="109"/>
      <c r="BB45" s="109"/>
      <c r="BC45" s="109"/>
      <c r="BD45" s="109"/>
      <c r="BE45" s="109"/>
      <c r="BF45" s="109"/>
      <c r="BG45" s="109"/>
      <c r="BH45" s="109"/>
      <c r="BI45" s="109"/>
      <c r="BJ45" s="109"/>
      <c r="BK45" s="109"/>
      <c r="BL45" s="109"/>
      <c r="BM45" s="109"/>
      <c r="BN45" s="109"/>
      <c r="BO45" s="51"/>
      <c r="BP45" s="51"/>
      <c r="BQ45" s="51"/>
      <c r="BR45" s="51"/>
      <c r="BS45" s="51"/>
      <c r="BT45" s="51"/>
      <c r="BU45" s="51"/>
      <c r="BV45" s="51"/>
      <c r="BW45" s="51"/>
      <c r="BX45" s="51"/>
      <c r="BY45" s="51"/>
      <c r="BZ45" s="51"/>
      <c r="CA45" s="51"/>
      <c r="CB45" s="51"/>
      <c r="CC45" s="51"/>
      <c r="CD45" s="51"/>
      <c r="CE45" s="51"/>
      <c r="CF45" s="51"/>
      <c r="CG45" s="51"/>
      <c r="CH45" s="51"/>
      <c r="CI45" s="51"/>
      <c r="CJ45" s="51"/>
      <c r="CK45" s="51"/>
      <c r="CL45" s="51"/>
      <c r="CM45" s="51"/>
      <c r="CN45" s="51"/>
      <c r="CO45" s="51"/>
      <c r="CP45" s="51"/>
      <c r="CQ45" s="51"/>
      <c r="CR45" s="51"/>
      <c r="CS45" s="51"/>
      <c r="CT45" s="51"/>
      <c r="CU45" s="51"/>
      <c r="CV45" s="51"/>
      <c r="CW45" s="51"/>
      <c r="CX45" s="51"/>
      <c r="CY45" s="51"/>
      <c r="CZ45" s="51"/>
      <c r="DA45" s="51"/>
      <c r="DB45" s="51"/>
      <c r="DC45" s="51"/>
    </row>
    <row r="46" spans="1:107" ht="15.75" customHeight="1">
      <c r="A46" s="13"/>
      <c r="B46" s="89"/>
      <c r="C46" s="80"/>
      <c r="D46" s="81"/>
      <c r="E46" s="81"/>
      <c r="F46" s="81"/>
      <c r="G46" s="81"/>
      <c r="H46" s="82"/>
      <c r="I46" s="69"/>
      <c r="J46" s="90"/>
      <c r="K46" s="80"/>
      <c r="L46" s="81"/>
      <c r="M46" s="81"/>
      <c r="N46" s="81"/>
      <c r="O46" s="81"/>
      <c r="P46" s="84"/>
      <c r="Q46" s="69"/>
      <c r="R46" s="91"/>
      <c r="S46" s="80"/>
      <c r="T46" s="81"/>
      <c r="U46" s="81"/>
      <c r="V46" s="81"/>
      <c r="W46" s="81"/>
      <c r="X46" s="86"/>
      <c r="Y46" s="16"/>
      <c r="Z46" s="305" t="s">
        <v>94</v>
      </c>
      <c r="AA46" s="145"/>
      <c r="AB46" s="145"/>
      <c r="AC46" s="145"/>
      <c r="AD46" s="145"/>
      <c r="AE46" s="145"/>
      <c r="AF46" s="146"/>
      <c r="AG46" s="25"/>
      <c r="AH46" s="51"/>
      <c r="AI46" s="109"/>
      <c r="AJ46" s="109"/>
      <c r="AK46" s="109"/>
      <c r="AL46" s="109"/>
      <c r="AM46" s="109"/>
      <c r="AN46" s="109"/>
      <c r="AO46" s="109"/>
      <c r="AP46" s="109"/>
      <c r="AQ46" s="109"/>
      <c r="AR46" s="109"/>
      <c r="AS46" s="109"/>
      <c r="AT46" s="109"/>
      <c r="AU46" s="109"/>
      <c r="AV46" s="109"/>
      <c r="AW46" s="109"/>
      <c r="AX46" s="109"/>
      <c r="AY46" s="109"/>
      <c r="AZ46" s="109"/>
      <c r="BA46" s="109"/>
      <c r="BB46" s="109"/>
      <c r="BC46" s="109"/>
      <c r="BD46" s="109"/>
      <c r="BE46" s="109"/>
      <c r="BF46" s="109"/>
      <c r="BG46" s="109"/>
      <c r="BH46" s="109"/>
      <c r="BI46" s="109"/>
      <c r="BJ46" s="109"/>
      <c r="BK46" s="109"/>
      <c r="BL46" s="109"/>
      <c r="BM46" s="109"/>
      <c r="BN46" s="109"/>
      <c r="BO46" s="51"/>
      <c r="BP46" s="51"/>
      <c r="BQ46" s="51"/>
      <c r="BR46" s="51"/>
      <c r="BS46" s="51"/>
      <c r="BT46" s="51"/>
      <c r="BU46" s="51"/>
      <c r="BV46" s="51"/>
      <c r="BW46" s="51"/>
      <c r="BX46" s="51"/>
      <c r="BY46" s="51"/>
      <c r="BZ46" s="51"/>
      <c r="CA46" s="51"/>
      <c r="CB46" s="51"/>
      <c r="CC46" s="51"/>
      <c r="CD46" s="51"/>
      <c r="CE46" s="51"/>
      <c r="CF46" s="51"/>
      <c r="CG46" s="51"/>
      <c r="CH46" s="51"/>
      <c r="CI46" s="51"/>
      <c r="CJ46" s="51"/>
      <c r="CK46" s="51"/>
      <c r="CL46" s="51"/>
      <c r="CM46" s="51"/>
      <c r="CN46" s="51"/>
      <c r="CO46" s="51"/>
      <c r="CP46" s="51"/>
      <c r="CQ46" s="51"/>
      <c r="CR46" s="51"/>
      <c r="CS46" s="51"/>
      <c r="CT46" s="51"/>
      <c r="CU46" s="51"/>
      <c r="CV46" s="51"/>
      <c r="CW46" s="51"/>
      <c r="CX46" s="51"/>
      <c r="CY46" s="51"/>
      <c r="CZ46" s="51"/>
      <c r="DA46" s="51"/>
      <c r="DB46" s="51"/>
      <c r="DC46" s="51"/>
    </row>
    <row r="47" spans="1:107" ht="15.75" customHeight="1">
      <c r="A47" s="13"/>
      <c r="B47" s="89"/>
      <c r="C47" s="80"/>
      <c r="D47" s="81"/>
      <c r="E47" s="81"/>
      <c r="F47" s="81"/>
      <c r="G47" s="81"/>
      <c r="H47" s="82"/>
      <c r="I47" s="69"/>
      <c r="J47" s="90"/>
      <c r="K47" s="80"/>
      <c r="L47" s="81"/>
      <c r="M47" s="81"/>
      <c r="N47" s="81"/>
      <c r="O47" s="81"/>
      <c r="P47" s="84"/>
      <c r="Q47" s="69"/>
      <c r="R47" s="91"/>
      <c r="S47" s="80"/>
      <c r="T47" s="81"/>
      <c r="U47" s="81"/>
      <c r="V47" s="81"/>
      <c r="W47" s="81"/>
      <c r="X47" s="86"/>
      <c r="Y47" s="16"/>
      <c r="Z47" s="147"/>
      <c r="AA47" s="148"/>
      <c r="AB47" s="148"/>
      <c r="AC47" s="148"/>
      <c r="AD47" s="148"/>
      <c r="AE47" s="148"/>
      <c r="AF47" s="149"/>
      <c r="AG47" s="25"/>
      <c r="AH47" s="51"/>
      <c r="AI47" s="109"/>
      <c r="AJ47" s="109"/>
      <c r="AK47" s="109"/>
      <c r="AL47" s="109"/>
      <c r="AM47" s="109"/>
      <c r="AN47" s="109"/>
      <c r="AO47" s="109"/>
      <c r="AP47" s="109"/>
      <c r="AQ47" s="109"/>
      <c r="AR47" s="109"/>
      <c r="AS47" s="109"/>
      <c r="AT47" s="109"/>
      <c r="AU47" s="109"/>
      <c r="AV47" s="109"/>
      <c r="AW47" s="109"/>
      <c r="AX47" s="109"/>
      <c r="AY47" s="109"/>
      <c r="AZ47" s="109"/>
      <c r="BA47" s="109"/>
      <c r="BB47" s="109"/>
      <c r="BC47" s="109"/>
      <c r="BD47" s="109"/>
      <c r="BE47" s="109"/>
      <c r="BF47" s="109"/>
      <c r="BG47" s="109"/>
      <c r="BH47" s="109"/>
      <c r="BI47" s="109"/>
      <c r="BJ47" s="109"/>
      <c r="BK47" s="109"/>
      <c r="BL47" s="109"/>
      <c r="BM47" s="109"/>
      <c r="BN47" s="109"/>
      <c r="BO47" s="51"/>
      <c r="BP47" s="51"/>
      <c r="BQ47" s="51"/>
      <c r="BR47" s="51"/>
      <c r="BS47" s="51"/>
      <c r="BT47" s="51"/>
      <c r="BU47" s="51"/>
      <c r="BV47" s="51"/>
      <c r="BW47" s="51"/>
      <c r="BX47" s="51"/>
      <c r="BY47" s="51"/>
      <c r="BZ47" s="51"/>
      <c r="CA47" s="51"/>
      <c r="CB47" s="51"/>
      <c r="CC47" s="51"/>
      <c r="CD47" s="51"/>
      <c r="CE47" s="51"/>
      <c r="CF47" s="51"/>
      <c r="CG47" s="51"/>
      <c r="CH47" s="51"/>
      <c r="CI47" s="51"/>
      <c r="CJ47" s="51"/>
      <c r="CK47" s="51"/>
      <c r="CL47" s="51"/>
      <c r="CM47" s="51"/>
      <c r="CN47" s="51"/>
      <c r="CO47" s="51"/>
      <c r="CP47" s="51"/>
      <c r="CQ47" s="51"/>
      <c r="CR47" s="51"/>
      <c r="CS47" s="51"/>
      <c r="CT47" s="51"/>
      <c r="CU47" s="51"/>
      <c r="CV47" s="51"/>
      <c r="CW47" s="51"/>
      <c r="CX47" s="51"/>
      <c r="CY47" s="51"/>
      <c r="CZ47" s="51"/>
      <c r="DA47" s="51"/>
      <c r="DB47" s="51"/>
      <c r="DC47" s="51"/>
    </row>
    <row r="48" spans="1:107">
      <c r="A48" s="13"/>
      <c r="B48" s="89"/>
      <c r="C48" s="80"/>
      <c r="D48" s="81"/>
      <c r="E48" s="81"/>
      <c r="F48" s="81"/>
      <c r="G48" s="81"/>
      <c r="H48" s="82"/>
      <c r="I48" s="69"/>
      <c r="J48" s="90"/>
      <c r="K48" s="80"/>
      <c r="L48" s="81"/>
      <c r="M48" s="81"/>
      <c r="N48" s="81"/>
      <c r="O48" s="81"/>
      <c r="P48" s="84"/>
      <c r="Q48" s="69"/>
      <c r="R48" s="91"/>
      <c r="S48" s="80"/>
      <c r="T48" s="81"/>
      <c r="U48" s="81"/>
      <c r="V48" s="81"/>
      <c r="W48" s="81"/>
      <c r="X48" s="86"/>
      <c r="Y48" s="16"/>
      <c r="Z48" s="147"/>
      <c r="AA48" s="148"/>
      <c r="AB48" s="148"/>
      <c r="AC48" s="148"/>
      <c r="AD48" s="148"/>
      <c r="AE48" s="148"/>
      <c r="AF48" s="149"/>
      <c r="AG48" s="25"/>
      <c r="AH48" s="51"/>
      <c r="AI48" s="109"/>
      <c r="AJ48" s="109"/>
      <c r="AK48" s="109"/>
      <c r="AL48" s="109"/>
      <c r="AM48" s="109"/>
      <c r="AN48" s="109"/>
      <c r="AO48" s="109"/>
      <c r="AP48" s="109"/>
      <c r="AQ48" s="109"/>
      <c r="AR48" s="109"/>
      <c r="AS48" s="109"/>
      <c r="AT48" s="109"/>
      <c r="AU48" s="109"/>
      <c r="AV48" s="109"/>
      <c r="AW48" s="109"/>
      <c r="AX48" s="109"/>
      <c r="AY48" s="109"/>
      <c r="AZ48" s="109"/>
      <c r="BA48" s="109"/>
      <c r="BB48" s="109"/>
      <c r="BC48" s="109"/>
      <c r="BD48" s="109"/>
      <c r="BE48" s="109"/>
      <c r="BF48" s="109"/>
      <c r="BG48" s="109"/>
      <c r="BH48" s="109"/>
      <c r="BI48" s="109"/>
      <c r="BJ48" s="109"/>
      <c r="BK48" s="109"/>
      <c r="BL48" s="109"/>
      <c r="BM48" s="109"/>
      <c r="BN48" s="109"/>
      <c r="BO48" s="51"/>
      <c r="BP48" s="51"/>
      <c r="BQ48" s="51"/>
      <c r="BR48" s="51"/>
      <c r="BS48" s="51"/>
      <c r="BT48" s="51"/>
      <c r="BU48" s="51"/>
      <c r="BV48" s="51"/>
      <c r="BW48" s="51"/>
      <c r="BX48" s="51"/>
      <c r="BY48" s="51"/>
      <c r="BZ48" s="51"/>
      <c r="CA48" s="51"/>
      <c r="CB48" s="51"/>
      <c r="CC48" s="51"/>
      <c r="CD48" s="51"/>
      <c r="CE48" s="51"/>
      <c r="CF48" s="51"/>
      <c r="CG48" s="51"/>
      <c r="CH48" s="51"/>
      <c r="CI48" s="51"/>
      <c r="CJ48" s="51"/>
      <c r="CK48" s="51"/>
      <c r="CL48" s="51"/>
      <c r="CM48" s="51"/>
      <c r="CN48" s="51"/>
      <c r="CO48" s="51"/>
      <c r="CP48" s="51"/>
      <c r="CQ48" s="51"/>
      <c r="CR48" s="51"/>
      <c r="CS48" s="51"/>
      <c r="CT48" s="51"/>
      <c r="CU48" s="51"/>
      <c r="CV48" s="51"/>
      <c r="CW48" s="51"/>
      <c r="CX48" s="51"/>
      <c r="CY48" s="51"/>
      <c r="CZ48" s="51"/>
      <c r="DA48" s="51"/>
      <c r="DB48" s="51"/>
      <c r="DC48" s="51"/>
    </row>
    <row r="49" spans="1:107">
      <c r="A49" s="13"/>
      <c r="B49" s="89"/>
      <c r="C49" s="80"/>
      <c r="D49" s="81"/>
      <c r="E49" s="81"/>
      <c r="F49" s="81"/>
      <c r="G49" s="81"/>
      <c r="H49" s="82"/>
      <c r="I49" s="69"/>
      <c r="J49" s="90"/>
      <c r="K49" s="80"/>
      <c r="L49" s="81"/>
      <c r="M49" s="81"/>
      <c r="N49" s="81"/>
      <c r="O49" s="81"/>
      <c r="P49" s="84"/>
      <c r="Q49" s="69"/>
      <c r="R49" s="91"/>
      <c r="S49" s="80"/>
      <c r="T49" s="81"/>
      <c r="U49" s="81"/>
      <c r="V49" s="81"/>
      <c r="W49" s="81"/>
      <c r="X49" s="86"/>
      <c r="Y49" s="16"/>
      <c r="Z49" s="229"/>
      <c r="AA49" s="218"/>
      <c r="AB49" s="218"/>
      <c r="AC49" s="218"/>
      <c r="AD49" s="218"/>
      <c r="AE49" s="218"/>
      <c r="AF49" s="230"/>
      <c r="AG49" s="25"/>
      <c r="AH49" s="51"/>
      <c r="AI49" s="109"/>
      <c r="AJ49" s="109"/>
      <c r="AK49" s="109"/>
      <c r="AL49" s="109"/>
      <c r="AM49" s="109"/>
      <c r="AN49" s="109"/>
      <c r="AO49" s="109"/>
      <c r="AP49" s="109"/>
      <c r="AQ49" s="109"/>
      <c r="AR49" s="109"/>
      <c r="AS49" s="109"/>
      <c r="AT49" s="109"/>
      <c r="AU49" s="109"/>
      <c r="AV49" s="109"/>
      <c r="AW49" s="109"/>
      <c r="AX49" s="109"/>
      <c r="AY49" s="109"/>
      <c r="AZ49" s="109"/>
      <c r="BA49" s="109"/>
      <c r="BB49" s="109"/>
      <c r="BC49" s="109"/>
      <c r="BD49" s="109"/>
      <c r="BE49" s="109"/>
      <c r="BF49" s="109"/>
      <c r="BG49" s="109"/>
      <c r="BH49" s="109"/>
      <c r="BI49" s="109"/>
      <c r="BJ49" s="109"/>
      <c r="BK49" s="109"/>
      <c r="BL49" s="109"/>
      <c r="BM49" s="109"/>
      <c r="BN49" s="109"/>
      <c r="BO49" s="51"/>
      <c r="BP49" s="51"/>
      <c r="BQ49" s="51"/>
      <c r="BR49" s="51"/>
      <c r="BS49" s="51"/>
      <c r="BT49" s="51"/>
      <c r="BU49" s="51"/>
      <c r="BV49" s="51"/>
      <c r="BW49" s="51"/>
      <c r="BX49" s="51"/>
      <c r="BY49" s="51"/>
      <c r="BZ49" s="51"/>
      <c r="CA49" s="51"/>
      <c r="CB49" s="51"/>
      <c r="CC49" s="51"/>
      <c r="CD49" s="51"/>
      <c r="CE49" s="51"/>
      <c r="CF49" s="51"/>
      <c r="CG49" s="51"/>
      <c r="CH49" s="51"/>
      <c r="CI49" s="51"/>
      <c r="CJ49" s="51"/>
      <c r="CK49" s="51"/>
      <c r="CL49" s="51"/>
      <c r="CM49" s="51"/>
      <c r="CN49" s="51"/>
      <c r="CO49" s="51"/>
      <c r="CP49" s="51"/>
      <c r="CQ49" s="51"/>
      <c r="CR49" s="51"/>
      <c r="CS49" s="51"/>
      <c r="CT49" s="51"/>
      <c r="CU49" s="51"/>
      <c r="CV49" s="51"/>
      <c r="CW49" s="51"/>
      <c r="CX49" s="51"/>
      <c r="CY49" s="51"/>
      <c r="CZ49" s="51"/>
      <c r="DA49" s="51"/>
      <c r="DB49" s="51"/>
      <c r="DC49" s="51"/>
    </row>
    <row r="50" spans="1:107">
      <c r="A50" s="13"/>
      <c r="B50" s="89"/>
      <c r="C50" s="80"/>
      <c r="D50" s="81"/>
      <c r="E50" s="81"/>
      <c r="F50" s="81"/>
      <c r="G50" s="81"/>
      <c r="H50" s="82"/>
      <c r="I50" s="69"/>
      <c r="J50" s="90"/>
      <c r="K50" s="80"/>
      <c r="L50" s="81"/>
      <c r="M50" s="81"/>
      <c r="N50" s="81"/>
      <c r="O50" s="81"/>
      <c r="P50" s="84"/>
      <c r="Q50" s="69"/>
      <c r="R50" s="91"/>
      <c r="S50" s="80"/>
      <c r="T50" s="81"/>
      <c r="U50" s="81"/>
      <c r="V50" s="81"/>
      <c r="W50" s="81"/>
      <c r="X50" s="86"/>
      <c r="Y50" s="16"/>
      <c r="Z50" s="229"/>
      <c r="AA50" s="218"/>
      <c r="AB50" s="218"/>
      <c r="AC50" s="218"/>
      <c r="AD50" s="218"/>
      <c r="AE50" s="218"/>
      <c r="AF50" s="230"/>
      <c r="AG50" s="25"/>
      <c r="AH50" s="51"/>
      <c r="AI50" s="109"/>
      <c r="AJ50" s="109"/>
      <c r="AK50" s="109"/>
      <c r="AL50" s="109"/>
      <c r="AM50" s="109"/>
      <c r="AN50" s="109"/>
      <c r="AO50" s="109"/>
      <c r="AP50" s="109"/>
      <c r="AQ50" s="109"/>
      <c r="AR50" s="109"/>
      <c r="AS50" s="109"/>
      <c r="AT50" s="109"/>
      <c r="AU50" s="109"/>
      <c r="AV50" s="109"/>
      <c r="AW50" s="109"/>
      <c r="AX50" s="109"/>
      <c r="AY50" s="109"/>
      <c r="AZ50" s="109"/>
      <c r="BA50" s="109"/>
      <c r="BB50" s="109"/>
      <c r="BC50" s="109"/>
      <c r="BD50" s="109"/>
      <c r="BE50" s="109"/>
      <c r="BF50" s="109"/>
      <c r="BG50" s="109"/>
      <c r="BH50" s="109"/>
      <c r="BI50" s="109"/>
      <c r="BJ50" s="109"/>
      <c r="BK50" s="109"/>
      <c r="BL50" s="109"/>
      <c r="BM50" s="109"/>
      <c r="BN50" s="109"/>
      <c r="BO50" s="51"/>
      <c r="BP50" s="51"/>
      <c r="BQ50" s="51"/>
      <c r="BR50" s="51"/>
      <c r="BS50" s="51"/>
      <c r="BT50" s="51"/>
      <c r="BU50" s="51"/>
      <c r="BV50" s="51"/>
      <c r="BW50" s="51"/>
      <c r="BX50" s="51"/>
      <c r="BY50" s="51"/>
      <c r="BZ50" s="51"/>
      <c r="CA50" s="51"/>
      <c r="CB50" s="51"/>
      <c r="CC50" s="51"/>
      <c r="CD50" s="51"/>
      <c r="CE50" s="51"/>
      <c r="CF50" s="51"/>
      <c r="CG50" s="51"/>
      <c r="CH50" s="51"/>
      <c r="CI50" s="51"/>
      <c r="CJ50" s="51"/>
      <c r="CK50" s="51"/>
      <c r="CL50" s="51"/>
      <c r="CM50" s="51"/>
      <c r="CN50" s="51"/>
      <c r="CO50" s="51"/>
      <c r="CP50" s="51"/>
      <c r="CQ50" s="51"/>
      <c r="CR50" s="51"/>
      <c r="CS50" s="51"/>
      <c r="CT50" s="51"/>
      <c r="CU50" s="51"/>
      <c r="CV50" s="51"/>
      <c r="CW50" s="51"/>
      <c r="CX50" s="51"/>
      <c r="CY50" s="51"/>
      <c r="CZ50" s="51"/>
      <c r="DA50" s="51"/>
      <c r="DB50" s="51"/>
      <c r="DC50" s="51"/>
    </row>
    <row r="51" spans="1:107">
      <c r="A51" s="13"/>
      <c r="B51" s="89"/>
      <c r="C51" s="80"/>
      <c r="D51" s="81"/>
      <c r="E51" s="81"/>
      <c r="F51" s="81"/>
      <c r="G51" s="81"/>
      <c r="H51" s="82"/>
      <c r="I51" s="69"/>
      <c r="J51" s="90"/>
      <c r="K51" s="80"/>
      <c r="L51" s="81"/>
      <c r="M51" s="81"/>
      <c r="N51" s="81"/>
      <c r="O51" s="81"/>
      <c r="P51" s="84"/>
      <c r="Q51" s="69"/>
      <c r="R51" s="91"/>
      <c r="S51" s="80"/>
      <c r="T51" s="81"/>
      <c r="U51" s="81"/>
      <c r="V51" s="81"/>
      <c r="W51" s="81"/>
      <c r="X51" s="86"/>
      <c r="Y51" s="16"/>
      <c r="Z51" s="229"/>
      <c r="AA51" s="218"/>
      <c r="AB51" s="218"/>
      <c r="AC51" s="218"/>
      <c r="AD51" s="218"/>
      <c r="AE51" s="218"/>
      <c r="AF51" s="230"/>
      <c r="AG51" s="25"/>
      <c r="AH51" s="51"/>
      <c r="AI51" s="109"/>
      <c r="AJ51" s="109"/>
      <c r="AK51" s="109"/>
      <c r="AL51" s="109"/>
      <c r="AM51" s="109"/>
      <c r="AN51" s="109"/>
      <c r="AO51" s="109"/>
      <c r="AP51" s="109"/>
      <c r="AQ51" s="109"/>
      <c r="AR51" s="109"/>
      <c r="AS51" s="109"/>
      <c r="AT51" s="109"/>
      <c r="AU51" s="109"/>
      <c r="AV51" s="109"/>
      <c r="AW51" s="109"/>
      <c r="AX51" s="109"/>
      <c r="AY51" s="109"/>
      <c r="AZ51" s="109"/>
      <c r="BA51" s="109"/>
      <c r="BB51" s="109"/>
      <c r="BC51" s="109"/>
      <c r="BD51" s="109"/>
      <c r="BE51" s="109"/>
      <c r="BF51" s="109"/>
      <c r="BG51" s="109"/>
      <c r="BH51" s="109"/>
      <c r="BI51" s="109"/>
      <c r="BJ51" s="109"/>
      <c r="BK51" s="109"/>
      <c r="BL51" s="109"/>
      <c r="BM51" s="109"/>
      <c r="BN51" s="109"/>
      <c r="BO51" s="51"/>
      <c r="BP51" s="51"/>
      <c r="BQ51" s="51"/>
      <c r="BR51" s="51"/>
      <c r="BS51" s="51"/>
      <c r="BT51" s="51"/>
      <c r="BU51" s="51"/>
      <c r="BV51" s="51"/>
      <c r="BW51" s="51"/>
      <c r="BX51" s="51"/>
      <c r="BY51" s="51"/>
      <c r="BZ51" s="51"/>
      <c r="CA51" s="51"/>
      <c r="CB51" s="51"/>
      <c r="CC51" s="51"/>
      <c r="CD51" s="51"/>
      <c r="CE51" s="51"/>
      <c r="CF51" s="51"/>
      <c r="CG51" s="51"/>
      <c r="CH51" s="51"/>
      <c r="CI51" s="51"/>
      <c r="CJ51" s="51"/>
      <c r="CK51" s="51"/>
      <c r="CL51" s="51"/>
      <c r="CM51" s="51"/>
      <c r="CN51" s="51"/>
      <c r="CO51" s="51"/>
      <c r="CP51" s="51"/>
      <c r="CQ51" s="51"/>
      <c r="CR51" s="51"/>
      <c r="CS51" s="51"/>
      <c r="CT51" s="51"/>
      <c r="CU51" s="51"/>
      <c r="CV51" s="51"/>
      <c r="CW51" s="51"/>
      <c r="CX51" s="51"/>
      <c r="CY51" s="51"/>
      <c r="CZ51" s="51"/>
      <c r="DA51" s="51"/>
      <c r="DB51" s="51"/>
      <c r="DC51" s="51"/>
    </row>
    <row r="52" spans="1:107">
      <c r="A52" s="13"/>
      <c r="B52" s="89"/>
      <c r="C52" s="80"/>
      <c r="D52" s="81"/>
      <c r="E52" s="81"/>
      <c r="F52" s="81"/>
      <c r="G52" s="81"/>
      <c r="H52" s="82"/>
      <c r="I52" s="69"/>
      <c r="J52" s="90"/>
      <c r="K52" s="80"/>
      <c r="L52" s="81"/>
      <c r="M52" s="81"/>
      <c r="N52" s="81"/>
      <c r="O52" s="81"/>
      <c r="P52" s="84"/>
      <c r="Q52" s="69"/>
      <c r="R52" s="91"/>
      <c r="S52" s="80"/>
      <c r="T52" s="81"/>
      <c r="U52" s="81"/>
      <c r="V52" s="81"/>
      <c r="W52" s="81"/>
      <c r="X52" s="86"/>
      <c r="Y52" s="16"/>
      <c r="Z52" s="229"/>
      <c r="AA52" s="218"/>
      <c r="AB52" s="218"/>
      <c r="AC52" s="218"/>
      <c r="AD52" s="218"/>
      <c r="AE52" s="218"/>
      <c r="AF52" s="230"/>
      <c r="AG52" s="25"/>
      <c r="AH52" s="51"/>
      <c r="AI52" s="109"/>
      <c r="AJ52" s="109"/>
      <c r="AK52" s="109"/>
      <c r="AL52" s="109"/>
      <c r="AM52" s="109"/>
      <c r="AN52" s="109"/>
      <c r="AO52" s="109"/>
      <c r="AP52" s="109"/>
      <c r="AQ52" s="109"/>
      <c r="AR52" s="109"/>
      <c r="AS52" s="109"/>
      <c r="AT52" s="109"/>
      <c r="AU52" s="109"/>
      <c r="AV52" s="109"/>
      <c r="AW52" s="109"/>
      <c r="AX52" s="109"/>
      <c r="AY52" s="109"/>
      <c r="AZ52" s="109"/>
      <c r="BA52" s="109"/>
      <c r="BB52" s="109"/>
      <c r="BC52" s="109"/>
      <c r="BD52" s="109"/>
      <c r="BE52" s="109"/>
      <c r="BF52" s="109"/>
      <c r="BG52" s="109"/>
      <c r="BH52" s="109"/>
      <c r="BI52" s="109"/>
      <c r="BJ52" s="109"/>
      <c r="BK52" s="109"/>
      <c r="BL52" s="109"/>
      <c r="BM52" s="109"/>
      <c r="BN52" s="109"/>
      <c r="BO52" s="51"/>
      <c r="BP52" s="51"/>
      <c r="BQ52" s="51"/>
      <c r="BR52" s="51"/>
      <c r="BS52" s="51"/>
      <c r="BT52" s="51"/>
      <c r="BU52" s="51"/>
      <c r="BV52" s="51"/>
      <c r="BW52" s="51"/>
      <c r="BX52" s="51"/>
      <c r="BY52" s="51"/>
      <c r="BZ52" s="51"/>
      <c r="CA52" s="51"/>
      <c r="CB52" s="51"/>
      <c r="CC52" s="51"/>
      <c r="CD52" s="51"/>
      <c r="CE52" s="51"/>
      <c r="CF52" s="51"/>
      <c r="CG52" s="51"/>
      <c r="CH52" s="51"/>
      <c r="CI52" s="51"/>
      <c r="CJ52" s="51"/>
      <c r="CK52" s="51"/>
      <c r="CL52" s="51"/>
      <c r="CM52" s="51"/>
      <c r="CN52" s="51"/>
      <c r="CO52" s="51"/>
      <c r="CP52" s="51"/>
      <c r="CQ52" s="51"/>
      <c r="CR52" s="51"/>
      <c r="CS52" s="51"/>
      <c r="CT52" s="51"/>
      <c r="CU52" s="51"/>
      <c r="CV52" s="51"/>
      <c r="CW52" s="51"/>
      <c r="CX52" s="51"/>
      <c r="CY52" s="51"/>
      <c r="CZ52" s="51"/>
      <c r="DA52" s="51"/>
      <c r="DB52" s="51"/>
      <c r="DC52" s="51"/>
    </row>
    <row r="53" spans="1:107">
      <c r="A53" s="13"/>
      <c r="B53" s="89"/>
      <c r="C53" s="80"/>
      <c r="D53" s="81"/>
      <c r="E53" s="81"/>
      <c r="F53" s="81"/>
      <c r="G53" s="81"/>
      <c r="H53" s="82"/>
      <c r="I53" s="69"/>
      <c r="J53" s="90"/>
      <c r="K53" s="80"/>
      <c r="L53" s="81"/>
      <c r="M53" s="81"/>
      <c r="N53" s="81"/>
      <c r="O53" s="81"/>
      <c r="P53" s="84"/>
      <c r="Q53" s="69"/>
      <c r="R53" s="91"/>
      <c r="S53" s="80"/>
      <c r="T53" s="81"/>
      <c r="U53" s="81"/>
      <c r="V53" s="81"/>
      <c r="W53" s="81"/>
      <c r="X53" s="86"/>
      <c r="Y53" s="16"/>
      <c r="Z53" s="229"/>
      <c r="AA53" s="218"/>
      <c r="AB53" s="218"/>
      <c r="AC53" s="218"/>
      <c r="AD53" s="218"/>
      <c r="AE53" s="218"/>
      <c r="AF53" s="230"/>
      <c r="AG53" s="25"/>
      <c r="AH53" s="51"/>
      <c r="AI53" s="109"/>
      <c r="AJ53" s="109"/>
      <c r="AK53" s="109"/>
      <c r="AL53" s="109"/>
      <c r="AM53" s="109"/>
      <c r="AN53" s="109"/>
      <c r="AO53" s="109"/>
      <c r="AP53" s="109"/>
      <c r="AQ53" s="109"/>
      <c r="AR53" s="109"/>
      <c r="AS53" s="109"/>
      <c r="AT53" s="109"/>
      <c r="AU53" s="109"/>
      <c r="AV53" s="109"/>
      <c r="AW53" s="109"/>
      <c r="AX53" s="109"/>
      <c r="AY53" s="109"/>
      <c r="AZ53" s="109"/>
      <c r="BA53" s="109"/>
      <c r="BB53" s="109"/>
      <c r="BC53" s="109"/>
      <c r="BD53" s="109"/>
      <c r="BE53" s="109"/>
      <c r="BF53" s="109"/>
      <c r="BG53" s="109"/>
      <c r="BH53" s="109"/>
      <c r="BI53" s="109"/>
      <c r="BJ53" s="109"/>
      <c r="BK53" s="109"/>
      <c r="BL53" s="109"/>
      <c r="BM53" s="109"/>
      <c r="BN53" s="109"/>
      <c r="BO53" s="51"/>
      <c r="BP53" s="51"/>
      <c r="BQ53" s="51"/>
      <c r="BR53" s="51"/>
      <c r="BS53" s="51"/>
      <c r="BT53" s="51"/>
      <c r="BU53" s="51"/>
      <c r="BV53" s="51"/>
      <c r="BW53" s="51"/>
      <c r="BX53" s="51"/>
      <c r="BY53" s="51"/>
      <c r="BZ53" s="51"/>
      <c r="CA53" s="51"/>
      <c r="CB53" s="51"/>
      <c r="CC53" s="51"/>
      <c r="CD53" s="51"/>
      <c r="CE53" s="51"/>
      <c r="CF53" s="51"/>
      <c r="CG53" s="51"/>
      <c r="CH53" s="51"/>
      <c r="CI53" s="51"/>
      <c r="CJ53" s="51"/>
      <c r="CK53" s="51"/>
      <c r="CL53" s="51"/>
      <c r="CM53" s="51"/>
      <c r="CN53" s="51"/>
      <c r="CO53" s="51"/>
      <c r="CP53" s="51"/>
      <c r="CQ53" s="51"/>
      <c r="CR53" s="51"/>
      <c r="CS53" s="51"/>
      <c r="CT53" s="51"/>
      <c r="CU53" s="51"/>
      <c r="CV53" s="51"/>
      <c r="CW53" s="51"/>
      <c r="CX53" s="51"/>
      <c r="CY53" s="51"/>
      <c r="CZ53" s="51"/>
      <c r="DA53" s="51"/>
      <c r="DB53" s="51"/>
      <c r="DC53" s="51"/>
    </row>
    <row r="54" spans="1:107">
      <c r="A54" s="13"/>
      <c r="B54" s="89"/>
      <c r="C54" s="80"/>
      <c r="D54" s="81"/>
      <c r="E54" s="81"/>
      <c r="F54" s="81"/>
      <c r="G54" s="81"/>
      <c r="H54" s="82"/>
      <c r="I54" s="69"/>
      <c r="J54" s="90"/>
      <c r="K54" s="80"/>
      <c r="L54" s="81"/>
      <c r="M54" s="81"/>
      <c r="N54" s="81"/>
      <c r="O54" s="81"/>
      <c r="P54" s="84"/>
      <c r="Q54" s="69"/>
      <c r="R54" s="91"/>
      <c r="S54" s="80"/>
      <c r="T54" s="81"/>
      <c r="U54" s="81"/>
      <c r="V54" s="81"/>
      <c r="W54" s="81"/>
      <c r="X54" s="86"/>
      <c r="Y54" s="16"/>
      <c r="Z54" s="229"/>
      <c r="AA54" s="218"/>
      <c r="AB54" s="218"/>
      <c r="AC54" s="218"/>
      <c r="AD54" s="218"/>
      <c r="AE54" s="218"/>
      <c r="AF54" s="230"/>
      <c r="AG54" s="25"/>
      <c r="AH54" s="51"/>
      <c r="AI54" s="109"/>
      <c r="AJ54" s="109"/>
      <c r="AK54" s="109"/>
      <c r="AL54" s="109"/>
      <c r="AM54" s="109"/>
      <c r="AN54" s="109"/>
      <c r="AO54" s="109"/>
      <c r="AP54" s="109"/>
      <c r="AQ54" s="109"/>
      <c r="AR54" s="109"/>
      <c r="AS54" s="109"/>
      <c r="AT54" s="109"/>
      <c r="AU54" s="109"/>
      <c r="AV54" s="109"/>
      <c r="AW54" s="109"/>
      <c r="AX54" s="109"/>
      <c r="AY54" s="109"/>
      <c r="AZ54" s="109"/>
      <c r="BA54" s="109"/>
      <c r="BB54" s="109"/>
      <c r="BC54" s="109"/>
      <c r="BD54" s="109"/>
      <c r="BE54" s="109"/>
      <c r="BF54" s="109"/>
      <c r="BG54" s="109"/>
      <c r="BH54" s="109"/>
      <c r="BI54" s="109"/>
      <c r="BJ54" s="109"/>
      <c r="BK54" s="109"/>
      <c r="BL54" s="109"/>
      <c r="BM54" s="109"/>
      <c r="BN54" s="109"/>
      <c r="BO54" s="51"/>
      <c r="BP54" s="51"/>
      <c r="BQ54" s="51"/>
      <c r="BR54" s="51"/>
      <c r="BS54" s="51"/>
      <c r="BT54" s="51"/>
      <c r="BU54" s="51"/>
      <c r="BV54" s="51"/>
      <c r="BW54" s="51"/>
      <c r="BX54" s="51"/>
      <c r="BY54" s="51"/>
      <c r="BZ54" s="51"/>
      <c r="CA54" s="51"/>
      <c r="CB54" s="51"/>
      <c r="CC54" s="51"/>
      <c r="CD54" s="51"/>
      <c r="CE54" s="51"/>
      <c r="CF54" s="51"/>
      <c r="CG54" s="51"/>
      <c r="CH54" s="51"/>
      <c r="CI54" s="51"/>
      <c r="CJ54" s="51"/>
      <c r="CK54" s="51"/>
      <c r="CL54" s="51"/>
      <c r="CM54" s="51"/>
      <c r="CN54" s="51"/>
      <c r="CO54" s="51"/>
      <c r="CP54" s="51"/>
      <c r="CQ54" s="51"/>
      <c r="CR54" s="51"/>
      <c r="CS54" s="51"/>
      <c r="CT54" s="51"/>
      <c r="CU54" s="51"/>
      <c r="CV54" s="51"/>
      <c r="CW54" s="51"/>
      <c r="CX54" s="51"/>
      <c r="CY54" s="51"/>
      <c r="CZ54" s="51"/>
      <c r="DA54" s="51"/>
      <c r="DB54" s="51"/>
      <c r="DC54" s="51"/>
    </row>
    <row r="55" spans="1:107">
      <c r="A55" s="13"/>
      <c r="B55" s="89"/>
      <c r="C55" s="80"/>
      <c r="D55" s="81"/>
      <c r="E55" s="81"/>
      <c r="F55" s="81"/>
      <c r="G55" s="81"/>
      <c r="H55" s="82"/>
      <c r="I55" s="69"/>
      <c r="J55" s="90"/>
      <c r="K55" s="80"/>
      <c r="L55" s="81"/>
      <c r="M55" s="81"/>
      <c r="N55" s="81"/>
      <c r="O55" s="81"/>
      <c r="P55" s="84"/>
      <c r="Q55" s="69"/>
      <c r="R55" s="91"/>
      <c r="S55" s="80"/>
      <c r="T55" s="81"/>
      <c r="U55" s="81"/>
      <c r="V55" s="81"/>
      <c r="W55" s="81"/>
      <c r="X55" s="86"/>
      <c r="Y55" s="16"/>
      <c r="Z55" s="229"/>
      <c r="AA55" s="218"/>
      <c r="AB55" s="218"/>
      <c r="AC55" s="218"/>
      <c r="AD55" s="218"/>
      <c r="AE55" s="218"/>
      <c r="AF55" s="230"/>
      <c r="AG55" s="25"/>
      <c r="AH55" s="51"/>
      <c r="AI55" s="109"/>
      <c r="AJ55" s="109"/>
      <c r="AK55" s="109"/>
      <c r="AL55" s="109"/>
      <c r="AM55" s="109"/>
      <c r="AN55" s="109"/>
      <c r="AO55" s="109"/>
      <c r="AP55" s="109"/>
      <c r="AQ55" s="109"/>
      <c r="AR55" s="109"/>
      <c r="AS55" s="109"/>
      <c r="AT55" s="109"/>
      <c r="AU55" s="109"/>
      <c r="AV55" s="109"/>
      <c r="AW55" s="109"/>
      <c r="AX55" s="109"/>
      <c r="AY55" s="109"/>
      <c r="AZ55" s="109"/>
      <c r="BA55" s="109"/>
      <c r="BB55" s="109"/>
      <c r="BC55" s="109"/>
      <c r="BD55" s="109"/>
      <c r="BE55" s="109"/>
      <c r="BF55" s="109"/>
      <c r="BG55" s="109"/>
      <c r="BH55" s="109"/>
      <c r="BI55" s="109"/>
      <c r="BJ55" s="109"/>
      <c r="BK55" s="109"/>
      <c r="BL55" s="109"/>
      <c r="BM55" s="109"/>
      <c r="BN55" s="109"/>
      <c r="BO55" s="51"/>
      <c r="BP55" s="51"/>
      <c r="BQ55" s="51"/>
      <c r="BR55" s="51"/>
      <c r="BS55" s="51"/>
      <c r="BT55" s="51"/>
      <c r="BU55" s="51"/>
      <c r="BV55" s="51"/>
      <c r="BW55" s="51"/>
      <c r="BX55" s="51"/>
      <c r="BY55" s="51"/>
      <c r="BZ55" s="51"/>
      <c r="CA55" s="51"/>
      <c r="CB55" s="51"/>
      <c r="CC55" s="51"/>
      <c r="CD55" s="51"/>
      <c r="CE55" s="51"/>
      <c r="CF55" s="51"/>
      <c r="CG55" s="51"/>
      <c r="CH55" s="51"/>
      <c r="CI55" s="51"/>
      <c r="CJ55" s="51"/>
      <c r="CK55" s="51"/>
      <c r="CL55" s="51"/>
      <c r="CM55" s="51"/>
      <c r="CN55" s="51"/>
      <c r="CO55" s="51"/>
      <c r="CP55" s="51"/>
      <c r="CQ55" s="51"/>
      <c r="CR55" s="51"/>
      <c r="CS55" s="51"/>
      <c r="CT55" s="51"/>
      <c r="CU55" s="51"/>
      <c r="CV55" s="51"/>
      <c r="CW55" s="51"/>
      <c r="CX55" s="51"/>
      <c r="CY55" s="51"/>
      <c r="CZ55" s="51"/>
      <c r="DA55" s="51"/>
      <c r="DB55" s="51"/>
      <c r="DC55" s="51"/>
    </row>
    <row r="56" spans="1:107">
      <c r="A56" s="13"/>
      <c r="B56" s="89"/>
      <c r="C56" s="80"/>
      <c r="D56" s="81"/>
      <c r="E56" s="81"/>
      <c r="F56" s="81"/>
      <c r="G56" s="81"/>
      <c r="H56" s="82"/>
      <c r="I56" s="69"/>
      <c r="J56" s="90"/>
      <c r="K56" s="80"/>
      <c r="L56" s="81"/>
      <c r="M56" s="81"/>
      <c r="N56" s="81"/>
      <c r="O56" s="81"/>
      <c r="P56" s="84"/>
      <c r="Q56" s="69"/>
      <c r="R56" s="91"/>
      <c r="S56" s="80"/>
      <c r="T56" s="81"/>
      <c r="U56" s="81"/>
      <c r="V56" s="81"/>
      <c r="W56" s="81"/>
      <c r="X56" s="86"/>
      <c r="Y56" s="16"/>
      <c r="Z56" s="229"/>
      <c r="AA56" s="218"/>
      <c r="AB56" s="218"/>
      <c r="AC56" s="218"/>
      <c r="AD56" s="218"/>
      <c r="AE56" s="218"/>
      <c r="AF56" s="230"/>
      <c r="AG56" s="25"/>
      <c r="AH56" s="51"/>
      <c r="AI56" s="109"/>
      <c r="AJ56" s="109"/>
      <c r="AK56" s="109"/>
      <c r="AL56" s="109"/>
      <c r="AM56" s="109"/>
      <c r="AN56" s="109"/>
      <c r="AO56" s="109"/>
      <c r="AP56" s="109"/>
      <c r="AQ56" s="109"/>
      <c r="AR56" s="109"/>
      <c r="AS56" s="109"/>
      <c r="AT56" s="109"/>
      <c r="AU56" s="109"/>
      <c r="AV56" s="109"/>
      <c r="AW56" s="109"/>
      <c r="AX56" s="109"/>
      <c r="AY56" s="109"/>
      <c r="AZ56" s="109"/>
      <c r="BA56" s="109"/>
      <c r="BB56" s="109"/>
      <c r="BC56" s="109"/>
      <c r="BD56" s="109"/>
      <c r="BE56" s="109"/>
      <c r="BF56" s="109"/>
      <c r="BG56" s="109"/>
      <c r="BH56" s="109"/>
      <c r="BI56" s="109"/>
      <c r="BJ56" s="109"/>
      <c r="BK56" s="109"/>
      <c r="BL56" s="109"/>
      <c r="BM56" s="109"/>
      <c r="BN56" s="109"/>
      <c r="BO56" s="51"/>
      <c r="BP56" s="51"/>
      <c r="BQ56" s="51"/>
      <c r="BR56" s="51"/>
      <c r="BS56" s="51"/>
      <c r="BT56" s="51"/>
      <c r="BU56" s="51"/>
      <c r="BV56" s="51"/>
      <c r="BW56" s="51"/>
      <c r="BX56" s="51"/>
      <c r="BY56" s="51"/>
      <c r="BZ56" s="51"/>
      <c r="CA56" s="51"/>
      <c r="CB56" s="51"/>
      <c r="CC56" s="51"/>
      <c r="CD56" s="51"/>
      <c r="CE56" s="51"/>
      <c r="CF56" s="51"/>
      <c r="CG56" s="51"/>
      <c r="CH56" s="51"/>
      <c r="CI56" s="51"/>
      <c r="CJ56" s="51"/>
      <c r="CK56" s="51"/>
      <c r="CL56" s="51"/>
      <c r="CM56" s="51"/>
      <c r="CN56" s="51"/>
      <c r="CO56" s="51"/>
      <c r="CP56" s="51"/>
      <c r="CQ56" s="51"/>
      <c r="CR56" s="51"/>
      <c r="CS56" s="51"/>
      <c r="CT56" s="51"/>
      <c r="CU56" s="51"/>
      <c r="CV56" s="51"/>
      <c r="CW56" s="51"/>
      <c r="CX56" s="51"/>
      <c r="CY56" s="51"/>
      <c r="CZ56" s="51"/>
      <c r="DA56" s="51"/>
      <c r="DB56" s="51"/>
      <c r="DC56" s="51"/>
    </row>
    <row r="57" spans="1:107">
      <c r="A57" s="13"/>
      <c r="B57" s="89"/>
      <c r="C57" s="80"/>
      <c r="D57" s="81"/>
      <c r="E57" s="81"/>
      <c r="F57" s="81"/>
      <c r="G57" s="81"/>
      <c r="H57" s="82"/>
      <c r="I57" s="69"/>
      <c r="J57" s="90"/>
      <c r="K57" s="80"/>
      <c r="L57" s="81"/>
      <c r="M57" s="81"/>
      <c r="N57" s="81"/>
      <c r="O57" s="81"/>
      <c r="P57" s="84"/>
      <c r="Q57" s="69"/>
      <c r="R57" s="91"/>
      <c r="S57" s="80"/>
      <c r="T57" s="81"/>
      <c r="U57" s="81"/>
      <c r="V57" s="81"/>
      <c r="W57" s="81"/>
      <c r="X57" s="86"/>
      <c r="Y57" s="16"/>
      <c r="Z57" s="229"/>
      <c r="AA57" s="218"/>
      <c r="AB57" s="218"/>
      <c r="AC57" s="218"/>
      <c r="AD57" s="218"/>
      <c r="AE57" s="218"/>
      <c r="AF57" s="230"/>
      <c r="AG57" s="25"/>
      <c r="AH57" s="51"/>
      <c r="AI57" s="109"/>
      <c r="AJ57" s="109"/>
      <c r="AK57" s="109"/>
      <c r="AL57" s="109"/>
      <c r="AM57" s="109"/>
      <c r="AN57" s="109"/>
      <c r="AO57" s="109"/>
      <c r="AP57" s="109"/>
      <c r="AQ57" s="109"/>
      <c r="AR57" s="109"/>
      <c r="AS57" s="109"/>
      <c r="AT57" s="109"/>
      <c r="AU57" s="109"/>
      <c r="AV57" s="109"/>
      <c r="AW57" s="109"/>
      <c r="AX57" s="109"/>
      <c r="AY57" s="109"/>
      <c r="AZ57" s="109"/>
      <c r="BA57" s="109"/>
      <c r="BB57" s="109"/>
      <c r="BC57" s="109"/>
      <c r="BD57" s="109"/>
      <c r="BE57" s="109"/>
      <c r="BF57" s="109"/>
      <c r="BG57" s="109"/>
      <c r="BH57" s="109"/>
      <c r="BI57" s="109"/>
      <c r="BJ57" s="109"/>
      <c r="BK57" s="109"/>
      <c r="BL57" s="109"/>
      <c r="BM57" s="109"/>
      <c r="BN57" s="109"/>
      <c r="BO57" s="51"/>
      <c r="BP57" s="51"/>
      <c r="BQ57" s="51"/>
      <c r="BR57" s="51"/>
      <c r="BS57" s="51"/>
      <c r="BT57" s="51"/>
      <c r="BU57" s="51"/>
      <c r="BV57" s="51"/>
      <c r="BW57" s="51"/>
      <c r="BX57" s="51"/>
      <c r="BY57" s="51"/>
      <c r="BZ57" s="51"/>
      <c r="CA57" s="51"/>
      <c r="CB57" s="51"/>
      <c r="CC57" s="51"/>
      <c r="CD57" s="51"/>
      <c r="CE57" s="51"/>
      <c r="CF57" s="51"/>
      <c r="CG57" s="51"/>
      <c r="CH57" s="51"/>
      <c r="CI57" s="51"/>
      <c r="CJ57" s="51"/>
      <c r="CK57" s="51"/>
      <c r="CL57" s="51"/>
      <c r="CM57" s="51"/>
      <c r="CN57" s="51"/>
      <c r="CO57" s="51"/>
      <c r="CP57" s="51"/>
      <c r="CQ57" s="51"/>
      <c r="CR57" s="51"/>
      <c r="CS57" s="51"/>
      <c r="CT57" s="51"/>
      <c r="CU57" s="51"/>
      <c r="CV57" s="51"/>
      <c r="CW57" s="51"/>
      <c r="CX57" s="51"/>
      <c r="CY57" s="51"/>
      <c r="CZ57" s="51"/>
      <c r="DA57" s="51"/>
      <c r="DB57" s="51"/>
      <c r="DC57" s="51"/>
    </row>
    <row r="58" spans="1:107">
      <c r="A58" s="13"/>
      <c r="B58" s="89"/>
      <c r="C58" s="80"/>
      <c r="D58" s="81"/>
      <c r="E58" s="81"/>
      <c r="F58" s="81"/>
      <c r="G58" s="81"/>
      <c r="H58" s="82"/>
      <c r="I58" s="69"/>
      <c r="J58" s="90"/>
      <c r="K58" s="80"/>
      <c r="L58" s="81"/>
      <c r="M58" s="81"/>
      <c r="N58" s="81"/>
      <c r="O58" s="81"/>
      <c r="P58" s="84"/>
      <c r="Q58" s="69"/>
      <c r="R58" s="91"/>
      <c r="S58" s="80"/>
      <c r="T58" s="81"/>
      <c r="U58" s="81"/>
      <c r="V58" s="81"/>
      <c r="W58" s="81"/>
      <c r="X58" s="86"/>
      <c r="Y58" s="16"/>
      <c r="Z58" s="229"/>
      <c r="AA58" s="218"/>
      <c r="AB58" s="218"/>
      <c r="AC58" s="218"/>
      <c r="AD58" s="218"/>
      <c r="AE58" s="218"/>
      <c r="AF58" s="230"/>
      <c r="AG58" s="25"/>
      <c r="AH58" s="51"/>
      <c r="AI58" s="109"/>
      <c r="AJ58" s="109"/>
      <c r="AK58" s="109"/>
      <c r="AL58" s="109"/>
      <c r="AM58" s="109"/>
      <c r="AN58" s="109"/>
      <c r="AO58" s="109"/>
      <c r="AP58" s="109"/>
      <c r="AQ58" s="109"/>
      <c r="AR58" s="109"/>
      <c r="AS58" s="109"/>
      <c r="AT58" s="109"/>
      <c r="AU58" s="109"/>
      <c r="AV58" s="109"/>
      <c r="AW58" s="109"/>
      <c r="AX58" s="109"/>
      <c r="AY58" s="109"/>
      <c r="AZ58" s="109"/>
      <c r="BA58" s="109"/>
      <c r="BB58" s="109"/>
      <c r="BC58" s="109"/>
      <c r="BD58" s="109"/>
      <c r="BE58" s="109"/>
      <c r="BF58" s="109"/>
      <c r="BG58" s="109"/>
      <c r="BH58" s="109"/>
      <c r="BI58" s="109"/>
      <c r="BJ58" s="109"/>
      <c r="BK58" s="109"/>
      <c r="BL58" s="109"/>
      <c r="BM58" s="109"/>
      <c r="BN58" s="109"/>
      <c r="BO58" s="51"/>
      <c r="BP58" s="51"/>
      <c r="BQ58" s="51"/>
      <c r="BR58" s="51"/>
      <c r="BS58" s="51"/>
      <c r="BT58" s="51"/>
      <c r="BU58" s="51"/>
      <c r="BV58" s="51"/>
      <c r="BW58" s="51"/>
      <c r="BX58" s="51"/>
      <c r="BY58" s="51"/>
      <c r="BZ58" s="51"/>
      <c r="CA58" s="51"/>
      <c r="CB58" s="51"/>
      <c r="CC58" s="51"/>
      <c r="CD58" s="51"/>
      <c r="CE58" s="51"/>
      <c r="CF58" s="51"/>
      <c r="CG58" s="51"/>
      <c r="CH58" s="51"/>
      <c r="CI58" s="51"/>
      <c r="CJ58" s="51"/>
      <c r="CK58" s="51"/>
      <c r="CL58" s="51"/>
      <c r="CM58" s="51"/>
      <c r="CN58" s="51"/>
      <c r="CO58" s="51"/>
      <c r="CP58" s="51"/>
      <c r="CQ58" s="51"/>
      <c r="CR58" s="51"/>
      <c r="CS58" s="51"/>
      <c r="CT58" s="51"/>
      <c r="CU58" s="51"/>
      <c r="CV58" s="51"/>
      <c r="CW58" s="51"/>
      <c r="CX58" s="51"/>
      <c r="CY58" s="51"/>
      <c r="CZ58" s="51"/>
      <c r="DA58" s="51"/>
      <c r="DB58" s="51"/>
      <c r="DC58" s="51"/>
    </row>
    <row r="59" spans="1:107">
      <c r="A59" s="13"/>
      <c r="B59" s="89"/>
      <c r="C59" s="80"/>
      <c r="D59" s="81"/>
      <c r="E59" s="81"/>
      <c r="F59" s="81"/>
      <c r="G59" s="81"/>
      <c r="H59" s="82"/>
      <c r="I59" s="69"/>
      <c r="J59" s="90"/>
      <c r="K59" s="80"/>
      <c r="L59" s="81"/>
      <c r="M59" s="81"/>
      <c r="N59" s="81"/>
      <c r="O59" s="81"/>
      <c r="P59" s="84"/>
      <c r="Q59" s="69"/>
      <c r="R59" s="91"/>
      <c r="S59" s="80"/>
      <c r="T59" s="81"/>
      <c r="U59" s="81"/>
      <c r="V59" s="81"/>
      <c r="W59" s="81"/>
      <c r="X59" s="86"/>
      <c r="Y59" s="16"/>
      <c r="Z59" s="229"/>
      <c r="AA59" s="218"/>
      <c r="AB59" s="218"/>
      <c r="AC59" s="218"/>
      <c r="AD59" s="218"/>
      <c r="AE59" s="218"/>
      <c r="AF59" s="230"/>
      <c r="AG59" s="25"/>
      <c r="AH59" s="51"/>
      <c r="AI59" s="109"/>
      <c r="AJ59" s="109"/>
      <c r="AK59" s="109"/>
      <c r="AL59" s="109"/>
      <c r="AM59" s="109"/>
      <c r="AN59" s="109"/>
      <c r="AO59" s="109"/>
      <c r="AP59" s="109"/>
      <c r="AQ59" s="109"/>
      <c r="AR59" s="109"/>
      <c r="AS59" s="109"/>
      <c r="AT59" s="109"/>
      <c r="AU59" s="109"/>
      <c r="AV59" s="109"/>
      <c r="AW59" s="109"/>
      <c r="AX59" s="109"/>
      <c r="AY59" s="109"/>
      <c r="AZ59" s="109"/>
      <c r="BA59" s="109"/>
      <c r="BB59" s="109"/>
      <c r="BC59" s="109"/>
      <c r="BD59" s="109"/>
      <c r="BE59" s="109"/>
      <c r="BF59" s="109"/>
      <c r="BG59" s="109"/>
      <c r="BH59" s="109"/>
      <c r="BI59" s="109"/>
      <c r="BJ59" s="109"/>
      <c r="BK59" s="109"/>
      <c r="BL59" s="109"/>
      <c r="BM59" s="109"/>
      <c r="BN59" s="109"/>
      <c r="BO59" s="51"/>
      <c r="BP59" s="51"/>
      <c r="BQ59" s="51"/>
      <c r="BR59" s="51"/>
      <c r="BS59" s="51"/>
      <c r="BT59" s="51"/>
      <c r="BU59" s="51"/>
      <c r="BV59" s="51"/>
      <c r="BW59" s="51"/>
      <c r="BX59" s="51"/>
      <c r="BY59" s="51"/>
      <c r="BZ59" s="51"/>
      <c r="CA59" s="51"/>
      <c r="CB59" s="51"/>
      <c r="CC59" s="51"/>
      <c r="CD59" s="51"/>
      <c r="CE59" s="51"/>
      <c r="CF59" s="51"/>
      <c r="CG59" s="51"/>
      <c r="CH59" s="51"/>
      <c r="CI59" s="51"/>
      <c r="CJ59" s="51"/>
      <c r="CK59" s="51"/>
      <c r="CL59" s="51"/>
      <c r="CM59" s="51"/>
      <c r="CN59" s="51"/>
      <c r="CO59" s="51"/>
      <c r="CP59" s="51"/>
      <c r="CQ59" s="51"/>
      <c r="CR59" s="51"/>
      <c r="CS59" s="51"/>
      <c r="CT59" s="51"/>
      <c r="CU59" s="51"/>
      <c r="CV59" s="51"/>
      <c r="CW59" s="51"/>
      <c r="CX59" s="51"/>
      <c r="CY59" s="51"/>
      <c r="CZ59" s="51"/>
      <c r="DA59" s="51"/>
      <c r="DB59" s="51"/>
      <c r="DC59" s="51"/>
    </row>
    <row r="60" spans="1:107">
      <c r="A60" s="13"/>
      <c r="B60" s="240" t="s">
        <v>90</v>
      </c>
      <c r="C60" s="218"/>
      <c r="D60" s="218"/>
      <c r="E60" s="218"/>
      <c r="F60" s="218"/>
      <c r="G60" s="218"/>
      <c r="H60" s="224"/>
      <c r="I60" s="93"/>
      <c r="J60" s="217" t="s">
        <v>90</v>
      </c>
      <c r="K60" s="218"/>
      <c r="L60" s="218"/>
      <c r="M60" s="218"/>
      <c r="N60" s="218"/>
      <c r="O60" s="218"/>
      <c r="P60" s="216"/>
      <c r="Q60" s="93"/>
      <c r="R60" s="239" t="s">
        <v>90</v>
      </c>
      <c r="S60" s="218"/>
      <c r="T60" s="218"/>
      <c r="U60" s="218"/>
      <c r="V60" s="218"/>
      <c r="W60" s="218"/>
      <c r="X60" s="214"/>
      <c r="Y60" s="16"/>
      <c r="Z60" s="229"/>
      <c r="AA60" s="218"/>
      <c r="AB60" s="218"/>
      <c r="AC60" s="218"/>
      <c r="AD60" s="218"/>
      <c r="AE60" s="218"/>
      <c r="AF60" s="230"/>
      <c r="AG60" s="25"/>
      <c r="AH60" s="51"/>
      <c r="AI60" s="109"/>
      <c r="AJ60" s="109"/>
      <c r="AK60" s="109"/>
      <c r="AL60" s="109"/>
      <c r="AM60" s="109"/>
      <c r="AN60" s="109"/>
      <c r="AO60" s="109"/>
      <c r="AP60" s="109"/>
      <c r="AQ60" s="109"/>
      <c r="AR60" s="109"/>
      <c r="AS60" s="109"/>
      <c r="AT60" s="109"/>
      <c r="AU60" s="109"/>
      <c r="AV60" s="109"/>
      <c r="AW60" s="109"/>
      <c r="AX60" s="109"/>
      <c r="AY60" s="109"/>
      <c r="AZ60" s="109"/>
      <c r="BA60" s="109"/>
      <c r="BB60" s="109"/>
      <c r="BC60" s="109"/>
      <c r="BD60" s="109"/>
      <c r="BE60" s="109"/>
      <c r="BF60" s="109"/>
      <c r="BG60" s="109"/>
      <c r="BH60" s="109"/>
      <c r="BI60" s="109"/>
      <c r="BJ60" s="109"/>
      <c r="BK60" s="109"/>
      <c r="BL60" s="109"/>
      <c r="BM60" s="109"/>
      <c r="BN60" s="109"/>
      <c r="BO60" s="51"/>
      <c r="BP60" s="51"/>
      <c r="BQ60" s="51"/>
      <c r="BR60" s="51"/>
      <c r="BS60" s="51"/>
      <c r="BT60" s="51"/>
      <c r="BU60" s="51"/>
      <c r="BV60" s="51"/>
      <c r="BW60" s="51"/>
      <c r="BX60" s="51"/>
      <c r="BY60" s="51"/>
      <c r="BZ60" s="51"/>
      <c r="CA60" s="51"/>
      <c r="CB60" s="51"/>
      <c r="CC60" s="51"/>
      <c r="CD60" s="51"/>
      <c r="CE60" s="51"/>
      <c r="CF60" s="51"/>
      <c r="CG60" s="51"/>
      <c r="CH60" s="51"/>
      <c r="CI60" s="51"/>
      <c r="CJ60" s="51"/>
      <c r="CK60" s="51"/>
      <c r="CL60" s="51"/>
      <c r="CM60" s="51"/>
      <c r="CN60" s="51"/>
      <c r="CO60" s="51"/>
      <c r="CP60" s="51"/>
      <c r="CQ60" s="51"/>
      <c r="CR60" s="51"/>
      <c r="CS60" s="51"/>
      <c r="CT60" s="51"/>
      <c r="CU60" s="51"/>
      <c r="CV60" s="51"/>
      <c r="CW60" s="51"/>
      <c r="CX60" s="51"/>
      <c r="CY60" s="51"/>
      <c r="CZ60" s="51"/>
      <c r="DA60" s="51"/>
      <c r="DB60" s="51"/>
      <c r="DC60" s="51"/>
    </row>
    <row r="61" spans="1:107">
      <c r="A61" s="13"/>
      <c r="B61" s="240" t="s">
        <v>84</v>
      </c>
      <c r="C61" s="218"/>
      <c r="D61" s="71" t="s">
        <v>89</v>
      </c>
      <c r="E61" s="247" t="s">
        <v>91</v>
      </c>
      <c r="F61" s="218"/>
      <c r="G61" s="247" t="s">
        <v>92</v>
      </c>
      <c r="H61" s="224"/>
      <c r="I61" s="69"/>
      <c r="J61" s="217" t="s">
        <v>84</v>
      </c>
      <c r="K61" s="218"/>
      <c r="L61" s="73" t="s">
        <v>89</v>
      </c>
      <c r="M61" s="215" t="s">
        <v>91</v>
      </c>
      <c r="N61" s="218"/>
      <c r="O61" s="215" t="s">
        <v>92</v>
      </c>
      <c r="P61" s="216"/>
      <c r="Q61" s="69"/>
      <c r="R61" s="239" t="s">
        <v>84</v>
      </c>
      <c r="S61" s="218"/>
      <c r="T61" s="75" t="s">
        <v>89</v>
      </c>
      <c r="U61" s="213" t="s">
        <v>91</v>
      </c>
      <c r="V61" s="218"/>
      <c r="W61" s="213" t="s">
        <v>92</v>
      </c>
      <c r="X61" s="214"/>
      <c r="Y61" s="16"/>
      <c r="Z61" s="229"/>
      <c r="AA61" s="218"/>
      <c r="AB61" s="218"/>
      <c r="AC61" s="218"/>
      <c r="AD61" s="218"/>
      <c r="AE61" s="218"/>
      <c r="AF61" s="230"/>
      <c r="AG61" s="25"/>
      <c r="AH61" s="51"/>
      <c r="AI61" s="109"/>
      <c r="AJ61" s="109"/>
      <c r="AK61" s="109"/>
      <c r="AL61" s="109"/>
      <c r="AM61" s="109"/>
      <c r="AN61" s="109"/>
      <c r="AO61" s="109"/>
      <c r="AP61" s="109"/>
      <c r="AQ61" s="109"/>
      <c r="AR61" s="109"/>
      <c r="AS61" s="109"/>
      <c r="AT61" s="109"/>
      <c r="AU61" s="109"/>
      <c r="AV61" s="109"/>
      <c r="AW61" s="109"/>
      <c r="AX61" s="109"/>
      <c r="AY61" s="109"/>
      <c r="AZ61" s="109"/>
      <c r="BA61" s="109"/>
      <c r="BB61" s="109"/>
      <c r="BC61" s="109"/>
      <c r="BD61" s="109"/>
      <c r="BE61" s="109"/>
      <c r="BF61" s="109"/>
      <c r="BG61" s="109"/>
      <c r="BH61" s="109"/>
      <c r="BI61" s="109"/>
      <c r="BJ61" s="109"/>
      <c r="BK61" s="109"/>
      <c r="BL61" s="109"/>
      <c r="BM61" s="109"/>
      <c r="BN61" s="109"/>
      <c r="BO61" s="51"/>
      <c r="BP61" s="51"/>
      <c r="BQ61" s="51"/>
      <c r="BR61" s="51"/>
      <c r="BS61" s="51"/>
      <c r="BT61" s="51"/>
      <c r="BU61" s="51"/>
      <c r="BV61" s="51"/>
      <c r="BW61" s="51"/>
      <c r="BX61" s="51"/>
      <c r="BY61" s="51"/>
      <c r="BZ61" s="51"/>
      <c r="CA61" s="51"/>
      <c r="CB61" s="51"/>
      <c r="CC61" s="51"/>
      <c r="CD61" s="51"/>
      <c r="CE61" s="51"/>
      <c r="CF61" s="51"/>
      <c r="CG61" s="51"/>
      <c r="CH61" s="51"/>
      <c r="CI61" s="51"/>
      <c r="CJ61" s="51"/>
      <c r="CK61" s="51"/>
      <c r="CL61" s="51"/>
      <c r="CM61" s="51"/>
      <c r="CN61" s="51"/>
      <c r="CO61" s="51"/>
      <c r="CP61" s="51"/>
      <c r="CQ61" s="51"/>
      <c r="CR61" s="51"/>
      <c r="CS61" s="51"/>
      <c r="CT61" s="51"/>
      <c r="CU61" s="51"/>
      <c r="CV61" s="51"/>
      <c r="CW61" s="51"/>
      <c r="CX61" s="51"/>
      <c r="CY61" s="51"/>
      <c r="CZ61" s="51"/>
      <c r="DA61" s="51"/>
      <c r="DB61" s="51"/>
      <c r="DC61" s="51"/>
    </row>
    <row r="62" spans="1:107">
      <c r="A62" s="13"/>
      <c r="B62" s="89"/>
      <c r="C62" s="80"/>
      <c r="D62" s="81"/>
      <c r="E62" s="222"/>
      <c r="F62" s="223"/>
      <c r="G62" s="222"/>
      <c r="H62" s="224"/>
      <c r="I62" s="69"/>
      <c r="J62" s="90"/>
      <c r="K62" s="80"/>
      <c r="L62" s="81"/>
      <c r="M62" s="222"/>
      <c r="N62" s="223"/>
      <c r="O62" s="222"/>
      <c r="P62" s="216"/>
      <c r="Q62" s="69"/>
      <c r="R62" s="91"/>
      <c r="S62" s="80"/>
      <c r="T62" s="81"/>
      <c r="U62" s="222"/>
      <c r="V62" s="223"/>
      <c r="W62" s="234"/>
      <c r="X62" s="214"/>
      <c r="Y62" s="16"/>
      <c r="Z62" s="229"/>
      <c r="AA62" s="218"/>
      <c r="AB62" s="218"/>
      <c r="AC62" s="218"/>
      <c r="AD62" s="218"/>
      <c r="AE62" s="218"/>
      <c r="AF62" s="230"/>
      <c r="AG62" s="25"/>
      <c r="AH62" s="51"/>
      <c r="AI62" s="109"/>
      <c r="AJ62" s="109"/>
      <c r="AK62" s="109"/>
      <c r="AL62" s="109"/>
      <c r="AM62" s="109"/>
      <c r="AN62" s="109"/>
      <c r="AO62" s="109"/>
      <c r="AP62" s="109"/>
      <c r="AQ62" s="109"/>
      <c r="AR62" s="109"/>
      <c r="AS62" s="109"/>
      <c r="AT62" s="109"/>
      <c r="AU62" s="109"/>
      <c r="AV62" s="109"/>
      <c r="AW62" s="109"/>
      <c r="AX62" s="109"/>
      <c r="AY62" s="109"/>
      <c r="AZ62" s="109"/>
      <c r="BA62" s="109"/>
      <c r="BB62" s="109"/>
      <c r="BC62" s="109"/>
      <c r="BD62" s="109"/>
      <c r="BE62" s="109"/>
      <c r="BF62" s="109"/>
      <c r="BG62" s="109"/>
      <c r="BH62" s="109"/>
      <c r="BI62" s="109"/>
      <c r="BJ62" s="109"/>
      <c r="BK62" s="109"/>
      <c r="BL62" s="109"/>
      <c r="BM62" s="109"/>
      <c r="BN62" s="109"/>
      <c r="BO62" s="51"/>
      <c r="BP62" s="51"/>
      <c r="BQ62" s="51"/>
      <c r="BR62" s="51"/>
      <c r="BS62" s="51"/>
      <c r="BT62" s="51"/>
      <c r="BU62" s="51"/>
      <c r="BV62" s="51"/>
      <c r="BW62" s="51"/>
      <c r="BX62" s="51"/>
      <c r="BY62" s="51"/>
      <c r="BZ62" s="51"/>
      <c r="CA62" s="51"/>
      <c r="CB62" s="51"/>
      <c r="CC62" s="51"/>
      <c r="CD62" s="51"/>
      <c r="CE62" s="51"/>
      <c r="CF62" s="51"/>
      <c r="CG62" s="51"/>
      <c r="CH62" s="51"/>
      <c r="CI62" s="51"/>
      <c r="CJ62" s="51"/>
      <c r="CK62" s="51"/>
      <c r="CL62" s="51"/>
      <c r="CM62" s="51"/>
      <c r="CN62" s="51"/>
      <c r="CO62" s="51"/>
      <c r="CP62" s="51"/>
      <c r="CQ62" s="51"/>
      <c r="CR62" s="51"/>
      <c r="CS62" s="51"/>
      <c r="CT62" s="51"/>
      <c r="CU62" s="51"/>
      <c r="CV62" s="51"/>
      <c r="CW62" s="51"/>
      <c r="CX62" s="51"/>
      <c r="CY62" s="51"/>
      <c r="CZ62" s="51"/>
      <c r="DA62" s="51"/>
      <c r="DB62" s="51"/>
      <c r="DC62" s="51"/>
    </row>
    <row r="63" spans="1:107">
      <c r="A63" s="13"/>
      <c r="B63" s="89"/>
      <c r="C63" s="80"/>
      <c r="D63" s="81"/>
      <c r="E63" s="222"/>
      <c r="F63" s="223"/>
      <c r="G63" s="222"/>
      <c r="H63" s="224"/>
      <c r="I63" s="69"/>
      <c r="J63" s="90"/>
      <c r="K63" s="80"/>
      <c r="L63" s="81"/>
      <c r="M63" s="222"/>
      <c r="N63" s="223"/>
      <c r="O63" s="222"/>
      <c r="P63" s="216"/>
      <c r="Q63" s="69"/>
      <c r="R63" s="91"/>
      <c r="S63" s="80"/>
      <c r="T63" s="81"/>
      <c r="U63" s="222"/>
      <c r="V63" s="223"/>
      <c r="W63" s="234"/>
      <c r="X63" s="214"/>
      <c r="Y63" s="16"/>
      <c r="Z63" s="229"/>
      <c r="AA63" s="218"/>
      <c r="AB63" s="218"/>
      <c r="AC63" s="218"/>
      <c r="AD63" s="218"/>
      <c r="AE63" s="218"/>
      <c r="AF63" s="230"/>
      <c r="AG63" s="25"/>
      <c r="AH63" s="51"/>
      <c r="AI63" s="109"/>
      <c r="AJ63" s="109"/>
      <c r="AK63" s="109"/>
      <c r="AL63" s="109"/>
      <c r="AM63" s="109"/>
      <c r="AN63" s="109"/>
      <c r="AO63" s="109"/>
      <c r="AP63" s="109"/>
      <c r="AQ63" s="109"/>
      <c r="AR63" s="109"/>
      <c r="AS63" s="109"/>
      <c r="AT63" s="109"/>
      <c r="AU63" s="109"/>
      <c r="AV63" s="109"/>
      <c r="AW63" s="109"/>
      <c r="AX63" s="109"/>
      <c r="AY63" s="109"/>
      <c r="AZ63" s="109"/>
      <c r="BA63" s="109"/>
      <c r="BB63" s="109"/>
      <c r="BC63" s="109"/>
      <c r="BD63" s="109"/>
      <c r="BE63" s="109"/>
      <c r="BF63" s="109"/>
      <c r="BG63" s="109"/>
      <c r="BH63" s="109"/>
      <c r="BI63" s="109"/>
      <c r="BJ63" s="109"/>
      <c r="BK63" s="109"/>
      <c r="BL63" s="109"/>
      <c r="BM63" s="109"/>
      <c r="BN63" s="109"/>
      <c r="BO63" s="51"/>
      <c r="BP63" s="51"/>
      <c r="BQ63" s="51"/>
      <c r="BR63" s="51"/>
      <c r="BS63" s="51"/>
      <c r="BT63" s="51"/>
      <c r="BU63" s="51"/>
      <c r="BV63" s="51"/>
      <c r="BW63" s="51"/>
      <c r="BX63" s="51"/>
      <c r="BY63" s="51"/>
      <c r="BZ63" s="51"/>
      <c r="CA63" s="51"/>
      <c r="CB63" s="51"/>
      <c r="CC63" s="51"/>
      <c r="CD63" s="51"/>
      <c r="CE63" s="51"/>
      <c r="CF63" s="51"/>
      <c r="CG63" s="51"/>
      <c r="CH63" s="51"/>
      <c r="CI63" s="51"/>
      <c r="CJ63" s="51"/>
      <c r="CK63" s="51"/>
      <c r="CL63" s="51"/>
      <c r="CM63" s="51"/>
      <c r="CN63" s="51"/>
      <c r="CO63" s="51"/>
      <c r="CP63" s="51"/>
      <c r="CQ63" s="51"/>
      <c r="CR63" s="51"/>
      <c r="CS63" s="51"/>
      <c r="CT63" s="51"/>
      <c r="CU63" s="51"/>
      <c r="CV63" s="51"/>
      <c r="CW63" s="51"/>
      <c r="CX63" s="51"/>
      <c r="CY63" s="51"/>
      <c r="CZ63" s="51"/>
      <c r="DA63" s="51"/>
      <c r="DB63" s="51"/>
      <c r="DC63" s="51"/>
    </row>
    <row r="64" spans="1:107">
      <c r="A64" s="13"/>
      <c r="B64" s="89"/>
      <c r="C64" s="80"/>
      <c r="D64" s="81"/>
      <c r="E64" s="222"/>
      <c r="F64" s="223"/>
      <c r="G64" s="222"/>
      <c r="H64" s="224"/>
      <c r="I64" s="69"/>
      <c r="J64" s="90"/>
      <c r="K64" s="80"/>
      <c r="L64" s="81"/>
      <c r="M64" s="222"/>
      <c r="N64" s="223"/>
      <c r="O64" s="222"/>
      <c r="P64" s="216"/>
      <c r="Q64" s="69"/>
      <c r="R64" s="91"/>
      <c r="S64" s="80"/>
      <c r="T64" s="81"/>
      <c r="U64" s="222"/>
      <c r="V64" s="223"/>
      <c r="W64" s="234"/>
      <c r="X64" s="214"/>
      <c r="Y64" s="16"/>
      <c r="Z64" s="229"/>
      <c r="AA64" s="218"/>
      <c r="AB64" s="218"/>
      <c r="AC64" s="218"/>
      <c r="AD64" s="218"/>
      <c r="AE64" s="218"/>
      <c r="AF64" s="230"/>
      <c r="AG64" s="25"/>
      <c r="AH64" s="51"/>
      <c r="AI64" s="109"/>
      <c r="AJ64" s="109"/>
      <c r="AK64" s="109"/>
      <c r="AL64" s="109"/>
      <c r="AM64" s="109"/>
      <c r="AN64" s="109"/>
      <c r="AO64" s="109"/>
      <c r="AP64" s="109"/>
      <c r="AQ64" s="109"/>
      <c r="AR64" s="109"/>
      <c r="AS64" s="109"/>
      <c r="AT64" s="109"/>
      <c r="AU64" s="109"/>
      <c r="AV64" s="109"/>
      <c r="AW64" s="109"/>
      <c r="AX64" s="109"/>
      <c r="AY64" s="109"/>
      <c r="AZ64" s="109"/>
      <c r="BA64" s="109"/>
      <c r="BB64" s="109"/>
      <c r="BC64" s="109"/>
      <c r="BD64" s="109"/>
      <c r="BE64" s="109"/>
      <c r="BF64" s="109"/>
      <c r="BG64" s="109"/>
      <c r="BH64" s="109"/>
      <c r="BI64" s="109"/>
      <c r="BJ64" s="109"/>
      <c r="BK64" s="109"/>
      <c r="BL64" s="109"/>
      <c r="BM64" s="109"/>
      <c r="BN64" s="109"/>
      <c r="BO64" s="51"/>
      <c r="BP64" s="51"/>
      <c r="BQ64" s="51"/>
      <c r="BR64" s="51"/>
      <c r="BS64" s="51"/>
      <c r="BT64" s="51"/>
      <c r="BU64" s="51"/>
      <c r="BV64" s="51"/>
      <c r="BW64" s="51"/>
      <c r="BX64" s="51"/>
      <c r="BY64" s="51"/>
      <c r="BZ64" s="51"/>
      <c r="CA64" s="51"/>
      <c r="CB64" s="51"/>
      <c r="CC64" s="51"/>
      <c r="CD64" s="51"/>
      <c r="CE64" s="51"/>
      <c r="CF64" s="51"/>
      <c r="CG64" s="51"/>
      <c r="CH64" s="51"/>
      <c r="CI64" s="51"/>
      <c r="CJ64" s="51"/>
      <c r="CK64" s="51"/>
      <c r="CL64" s="51"/>
      <c r="CM64" s="51"/>
      <c r="CN64" s="51"/>
      <c r="CO64" s="51"/>
      <c r="CP64" s="51"/>
      <c r="CQ64" s="51"/>
      <c r="CR64" s="51"/>
      <c r="CS64" s="51"/>
      <c r="CT64" s="51"/>
      <c r="CU64" s="51"/>
      <c r="CV64" s="51"/>
      <c r="CW64" s="51"/>
      <c r="CX64" s="51"/>
      <c r="CY64" s="51"/>
      <c r="CZ64" s="51"/>
      <c r="DA64" s="51"/>
      <c r="DB64" s="51"/>
      <c r="DC64" s="51"/>
    </row>
    <row r="65" spans="1:107">
      <c r="A65" s="13"/>
      <c r="B65" s="89"/>
      <c r="C65" s="80"/>
      <c r="D65" s="81"/>
      <c r="E65" s="222"/>
      <c r="F65" s="223"/>
      <c r="G65" s="222"/>
      <c r="H65" s="224"/>
      <c r="I65" s="69"/>
      <c r="J65" s="90"/>
      <c r="K65" s="80"/>
      <c r="L65" s="81"/>
      <c r="M65" s="222"/>
      <c r="N65" s="223"/>
      <c r="O65" s="222"/>
      <c r="P65" s="216"/>
      <c r="Q65" s="69"/>
      <c r="R65" s="91"/>
      <c r="S65" s="80"/>
      <c r="T65" s="81"/>
      <c r="U65" s="222"/>
      <c r="V65" s="223"/>
      <c r="W65" s="234"/>
      <c r="X65" s="214"/>
      <c r="Y65" s="16"/>
      <c r="Z65" s="229"/>
      <c r="AA65" s="218"/>
      <c r="AB65" s="218"/>
      <c r="AC65" s="218"/>
      <c r="AD65" s="218"/>
      <c r="AE65" s="218"/>
      <c r="AF65" s="230"/>
      <c r="AG65" s="25"/>
      <c r="AH65" s="51"/>
      <c r="AI65" s="109"/>
      <c r="AJ65" s="109"/>
      <c r="AK65" s="109"/>
      <c r="AL65" s="109"/>
      <c r="AM65" s="109"/>
      <c r="AN65" s="109"/>
      <c r="AO65" s="109"/>
      <c r="AP65" s="109"/>
      <c r="AQ65" s="109"/>
      <c r="AR65" s="109"/>
      <c r="AS65" s="109"/>
      <c r="AT65" s="109"/>
      <c r="AU65" s="109"/>
      <c r="AV65" s="109"/>
      <c r="AW65" s="109"/>
      <c r="AX65" s="109"/>
      <c r="AY65" s="109"/>
      <c r="AZ65" s="109"/>
      <c r="BA65" s="109"/>
      <c r="BB65" s="109"/>
      <c r="BC65" s="109"/>
      <c r="BD65" s="109"/>
      <c r="BE65" s="109"/>
      <c r="BF65" s="109"/>
      <c r="BG65" s="109"/>
      <c r="BH65" s="109"/>
      <c r="BI65" s="109"/>
      <c r="BJ65" s="109"/>
      <c r="BK65" s="109"/>
      <c r="BL65" s="109"/>
      <c r="BM65" s="109"/>
      <c r="BN65" s="109"/>
      <c r="BO65" s="51"/>
      <c r="BP65" s="51"/>
      <c r="BQ65" s="51"/>
      <c r="BR65" s="51"/>
      <c r="BS65" s="51"/>
      <c r="BT65" s="51"/>
      <c r="BU65" s="51"/>
      <c r="BV65" s="51"/>
      <c r="BW65" s="51"/>
      <c r="BX65" s="51"/>
      <c r="BY65" s="51"/>
      <c r="BZ65" s="51"/>
      <c r="CA65" s="51"/>
      <c r="CB65" s="51"/>
      <c r="CC65" s="51"/>
      <c r="CD65" s="51"/>
      <c r="CE65" s="51"/>
      <c r="CF65" s="51"/>
      <c r="CG65" s="51"/>
      <c r="CH65" s="51"/>
      <c r="CI65" s="51"/>
      <c r="CJ65" s="51"/>
      <c r="CK65" s="51"/>
      <c r="CL65" s="51"/>
      <c r="CM65" s="51"/>
      <c r="CN65" s="51"/>
      <c r="CO65" s="51"/>
      <c r="CP65" s="51"/>
      <c r="CQ65" s="51"/>
      <c r="CR65" s="51"/>
      <c r="CS65" s="51"/>
      <c r="CT65" s="51"/>
      <c r="CU65" s="51"/>
      <c r="CV65" s="51"/>
      <c r="CW65" s="51"/>
      <c r="CX65" s="51"/>
      <c r="CY65" s="51"/>
      <c r="CZ65" s="51"/>
      <c r="DA65" s="51"/>
      <c r="DB65" s="51"/>
      <c r="DC65" s="51"/>
    </row>
    <row r="66" spans="1:107">
      <c r="A66" s="13"/>
      <c r="B66" s="95"/>
      <c r="C66" s="96"/>
      <c r="D66" s="97"/>
      <c r="E66" s="225"/>
      <c r="F66" s="226"/>
      <c r="G66" s="225"/>
      <c r="H66" s="227"/>
      <c r="I66" s="69"/>
      <c r="J66" s="98"/>
      <c r="K66" s="99"/>
      <c r="L66" s="100"/>
      <c r="M66" s="219"/>
      <c r="N66" s="220"/>
      <c r="O66" s="219"/>
      <c r="P66" s="221"/>
      <c r="Q66" s="69"/>
      <c r="R66" s="101"/>
      <c r="S66" s="102"/>
      <c r="T66" s="103"/>
      <c r="U66" s="235"/>
      <c r="V66" s="236"/>
      <c r="W66" s="237"/>
      <c r="X66" s="238"/>
      <c r="Y66" s="16"/>
      <c r="Z66" s="231"/>
      <c r="AA66" s="232"/>
      <c r="AB66" s="232"/>
      <c r="AC66" s="232"/>
      <c r="AD66" s="232"/>
      <c r="AE66" s="232"/>
      <c r="AF66" s="233"/>
      <c r="AG66" s="25"/>
      <c r="AH66" s="51"/>
      <c r="AI66" s="109"/>
      <c r="AJ66" s="109"/>
      <c r="AK66" s="109"/>
      <c r="AL66" s="109"/>
      <c r="AM66" s="109"/>
      <c r="AN66" s="109"/>
      <c r="AO66" s="109"/>
      <c r="AP66" s="109"/>
      <c r="AQ66" s="109"/>
      <c r="AR66" s="109"/>
      <c r="AS66" s="109"/>
      <c r="AT66" s="109"/>
      <c r="AU66" s="109"/>
      <c r="AV66" s="109"/>
      <c r="AW66" s="109"/>
      <c r="AX66" s="109"/>
      <c r="AY66" s="109"/>
      <c r="AZ66" s="109"/>
      <c r="BA66" s="109"/>
      <c r="BB66" s="109"/>
      <c r="BC66" s="109"/>
      <c r="BD66" s="109"/>
      <c r="BE66" s="109"/>
      <c r="BF66" s="109"/>
      <c r="BG66" s="109"/>
      <c r="BH66" s="109"/>
      <c r="BI66" s="109"/>
      <c r="BJ66" s="109"/>
      <c r="BK66" s="109"/>
      <c r="BL66" s="109"/>
      <c r="BM66" s="109"/>
      <c r="BN66" s="109"/>
      <c r="BO66" s="51"/>
      <c r="BP66" s="51"/>
      <c r="BQ66" s="51"/>
      <c r="BR66" s="51"/>
      <c r="BS66" s="51"/>
      <c r="BT66" s="51"/>
      <c r="BU66" s="51"/>
      <c r="BV66" s="51"/>
      <c r="BW66" s="51"/>
      <c r="BX66" s="51"/>
      <c r="BY66" s="51"/>
      <c r="BZ66" s="51"/>
      <c r="CA66" s="51"/>
      <c r="CB66" s="51"/>
      <c r="CC66" s="51"/>
      <c r="CD66" s="51"/>
      <c r="CE66" s="51"/>
      <c r="CF66" s="51"/>
      <c r="CG66" s="51"/>
      <c r="CH66" s="51"/>
      <c r="CI66" s="51"/>
      <c r="CJ66" s="51"/>
      <c r="CK66" s="51"/>
      <c r="CL66" s="51"/>
      <c r="CM66" s="51"/>
      <c r="CN66" s="51"/>
      <c r="CO66" s="51"/>
      <c r="CP66" s="51"/>
      <c r="CQ66" s="51"/>
      <c r="CR66" s="51"/>
      <c r="CS66" s="51"/>
      <c r="CT66" s="51"/>
      <c r="CU66" s="51"/>
      <c r="CV66" s="51"/>
      <c r="CW66" s="51"/>
      <c r="CX66" s="51"/>
      <c r="CY66" s="51"/>
      <c r="CZ66" s="51"/>
      <c r="DA66" s="51"/>
      <c r="DB66" s="51"/>
      <c r="DC66" s="51"/>
    </row>
    <row r="67" spans="1:107">
      <c r="A67" s="13"/>
      <c r="B67" s="13"/>
      <c r="C67" s="13"/>
      <c r="D67" s="13"/>
      <c r="E67" s="13"/>
      <c r="F67" s="13"/>
      <c r="G67" s="13"/>
      <c r="H67" s="13"/>
      <c r="I67" s="13"/>
      <c r="J67" s="13"/>
      <c r="K67" s="13"/>
      <c r="L67" s="13"/>
      <c r="M67" s="13"/>
      <c r="N67" s="13"/>
      <c r="O67" s="13"/>
      <c r="P67" s="13"/>
      <c r="Q67" s="13"/>
      <c r="R67" s="13"/>
      <c r="S67" s="13"/>
      <c r="T67" s="13"/>
      <c r="U67" s="13"/>
      <c r="V67" s="13"/>
      <c r="W67" s="13"/>
      <c r="X67" s="13"/>
      <c r="Y67" s="13"/>
      <c r="Z67" s="228"/>
      <c r="AA67" s="143"/>
      <c r="AB67" s="143"/>
      <c r="AC67" s="143"/>
      <c r="AD67" s="143"/>
      <c r="AE67" s="143"/>
      <c r="AF67" s="143"/>
      <c r="AG67" s="25"/>
      <c r="AH67" s="25"/>
      <c r="AI67" s="108"/>
      <c r="AJ67" s="108"/>
      <c r="AK67" s="108"/>
      <c r="AL67" s="108"/>
      <c r="AM67" s="108"/>
      <c r="AN67" s="108"/>
      <c r="AO67" s="108"/>
      <c r="AP67" s="108"/>
      <c r="AQ67" s="108"/>
      <c r="AR67" s="108"/>
      <c r="AS67" s="108"/>
      <c r="AT67" s="108"/>
      <c r="AU67" s="108"/>
      <c r="AV67" s="108"/>
      <c r="AW67" s="108"/>
      <c r="AX67" s="108"/>
      <c r="AY67" s="108"/>
      <c r="AZ67" s="108"/>
      <c r="BA67" s="108"/>
      <c r="BB67" s="108"/>
      <c r="BC67" s="108"/>
      <c r="BD67" s="108"/>
      <c r="BE67" s="108"/>
      <c r="BF67" s="108"/>
      <c r="BG67" s="108"/>
      <c r="BH67" s="108"/>
      <c r="BI67" s="108"/>
      <c r="BJ67" s="108"/>
      <c r="BK67" s="108"/>
      <c r="BL67" s="108"/>
      <c r="BM67" s="108"/>
      <c r="BN67" s="108"/>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c r="DA67" s="25"/>
      <c r="DB67" s="25"/>
      <c r="DC67" s="25"/>
    </row>
    <row r="68" spans="1:107">
      <c r="A68" s="13"/>
      <c r="B68" s="13"/>
      <c r="C68" s="13"/>
      <c r="D68" s="13"/>
      <c r="E68" s="13"/>
      <c r="F68" s="13"/>
      <c r="G68" s="13"/>
      <c r="H68" s="13"/>
      <c r="I68" s="13"/>
      <c r="J68" s="13"/>
      <c r="K68" s="13"/>
      <c r="L68" s="13"/>
      <c r="M68" s="13"/>
      <c r="N68" s="13"/>
      <c r="O68" s="13"/>
      <c r="P68" s="13"/>
      <c r="Q68" s="13"/>
      <c r="R68" s="13"/>
      <c r="S68" s="13"/>
      <c r="T68" s="13"/>
      <c r="U68" s="13"/>
      <c r="V68" s="13"/>
      <c r="W68" s="13"/>
      <c r="X68" s="13"/>
      <c r="Y68" s="13"/>
      <c r="Z68" s="228"/>
      <c r="AA68" s="143"/>
      <c r="AB68" s="143"/>
      <c r="AC68" s="143"/>
      <c r="AD68" s="143"/>
      <c r="AE68" s="143"/>
      <c r="AF68" s="143"/>
      <c r="AG68" s="25"/>
      <c r="AH68" s="25"/>
      <c r="AI68" s="108"/>
      <c r="AJ68" s="108"/>
      <c r="AK68" s="108"/>
      <c r="AL68" s="108"/>
      <c r="AM68" s="108"/>
      <c r="AN68" s="108"/>
      <c r="AO68" s="108"/>
      <c r="AP68" s="108"/>
      <c r="AQ68" s="108"/>
      <c r="AR68" s="108"/>
      <c r="AS68" s="108"/>
      <c r="AT68" s="108"/>
      <c r="AU68" s="108"/>
      <c r="AV68" s="108"/>
      <c r="AW68" s="108"/>
      <c r="AX68" s="108"/>
      <c r="AY68" s="108"/>
      <c r="AZ68" s="108"/>
      <c r="BA68" s="108"/>
      <c r="BB68" s="108"/>
      <c r="BC68" s="108"/>
      <c r="BD68" s="108"/>
      <c r="BE68" s="108"/>
      <c r="BF68" s="108"/>
      <c r="BG68" s="108"/>
      <c r="BH68" s="108"/>
      <c r="BI68" s="108"/>
      <c r="BJ68" s="108"/>
      <c r="BK68" s="108"/>
      <c r="BL68" s="108"/>
      <c r="BM68" s="108"/>
      <c r="BN68" s="108"/>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c r="DA68" s="25"/>
      <c r="DB68" s="25"/>
      <c r="DC68" s="25"/>
    </row>
    <row r="69" spans="1:107">
      <c r="A69" s="13"/>
      <c r="B69" s="13"/>
      <c r="C69" s="13"/>
      <c r="D69" s="13"/>
      <c r="E69" s="13"/>
      <c r="F69" s="13"/>
      <c r="G69" s="13"/>
      <c r="H69" s="13"/>
      <c r="I69" s="13"/>
      <c r="J69" s="13"/>
      <c r="K69" s="13"/>
      <c r="L69" s="13"/>
      <c r="M69" s="13"/>
      <c r="N69" s="13"/>
      <c r="O69" s="13"/>
      <c r="P69" s="13"/>
      <c r="Q69" s="13"/>
      <c r="R69" s="13"/>
      <c r="S69" s="13"/>
      <c r="T69" s="13"/>
      <c r="U69" s="13"/>
      <c r="V69" s="13"/>
      <c r="W69" s="13"/>
      <c r="X69" s="13"/>
      <c r="Y69" s="13"/>
      <c r="Z69" s="228"/>
      <c r="AA69" s="143"/>
      <c r="AB69" s="143"/>
      <c r="AC69" s="143"/>
      <c r="AD69" s="143"/>
      <c r="AE69" s="143"/>
      <c r="AF69" s="143"/>
      <c r="AG69" s="25"/>
      <c r="AH69" s="25"/>
      <c r="AI69" s="108"/>
      <c r="AJ69" s="108"/>
      <c r="AK69" s="108"/>
      <c r="AL69" s="108"/>
      <c r="AM69" s="108"/>
      <c r="AN69" s="108"/>
      <c r="AO69" s="108"/>
      <c r="AP69" s="108"/>
      <c r="AQ69" s="108"/>
      <c r="AR69" s="108"/>
      <c r="AS69" s="108"/>
      <c r="AT69" s="108"/>
      <c r="AU69" s="108"/>
      <c r="AV69" s="108"/>
      <c r="AW69" s="108"/>
      <c r="AX69" s="108"/>
      <c r="AY69" s="108"/>
      <c r="AZ69" s="108"/>
      <c r="BA69" s="108"/>
      <c r="BB69" s="108"/>
      <c r="BC69" s="108"/>
      <c r="BD69" s="108"/>
      <c r="BE69" s="108"/>
      <c r="BF69" s="108"/>
      <c r="BG69" s="108"/>
      <c r="BH69" s="108"/>
      <c r="BI69" s="108"/>
      <c r="BJ69" s="108"/>
      <c r="BK69" s="108"/>
      <c r="BL69" s="108"/>
      <c r="BM69" s="108"/>
      <c r="BN69" s="108"/>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c r="DA69" s="25"/>
      <c r="DB69" s="25"/>
      <c r="DC69" s="25"/>
    </row>
    <row r="70" spans="1:107">
      <c r="A70" s="13"/>
      <c r="B70" s="13"/>
      <c r="C70" s="13"/>
      <c r="D70" s="24"/>
      <c r="E70" s="13"/>
      <c r="F70" s="13"/>
      <c r="G70" s="13"/>
      <c r="H70" s="13"/>
      <c r="I70" s="13"/>
      <c r="J70" s="13"/>
      <c r="K70" s="13"/>
      <c r="L70" s="13"/>
      <c r="M70" s="13"/>
      <c r="N70" s="13"/>
      <c r="O70" s="13"/>
      <c r="P70" s="13"/>
      <c r="Q70" s="13"/>
      <c r="R70" s="13"/>
      <c r="S70" s="13"/>
      <c r="T70" s="13"/>
      <c r="U70" s="13"/>
      <c r="V70" s="13"/>
      <c r="W70" s="13"/>
      <c r="X70" s="13"/>
      <c r="Y70" s="13"/>
      <c r="Z70" s="228"/>
      <c r="AA70" s="143"/>
      <c r="AB70" s="143"/>
      <c r="AC70" s="143"/>
      <c r="AD70" s="143"/>
      <c r="AE70" s="143"/>
      <c r="AF70" s="143"/>
      <c r="AG70" s="25"/>
      <c r="AH70" s="25"/>
      <c r="AI70" s="108"/>
      <c r="AJ70" s="108"/>
      <c r="AK70" s="108"/>
      <c r="AL70" s="108"/>
      <c r="AM70" s="108"/>
      <c r="AN70" s="108"/>
      <c r="AO70" s="108"/>
      <c r="AP70" s="108"/>
      <c r="AQ70" s="108"/>
      <c r="AR70" s="108"/>
      <c r="AS70" s="108"/>
      <c r="AT70" s="108"/>
      <c r="AU70" s="108"/>
      <c r="AV70" s="108"/>
      <c r="AW70" s="108"/>
      <c r="AX70" s="108"/>
      <c r="AY70" s="108"/>
      <c r="AZ70" s="108"/>
      <c r="BA70" s="108"/>
      <c r="BB70" s="108"/>
      <c r="BC70" s="108"/>
      <c r="BD70" s="108"/>
      <c r="BE70" s="108"/>
      <c r="BF70" s="108"/>
      <c r="BG70" s="108"/>
      <c r="BH70" s="108"/>
      <c r="BI70" s="108"/>
      <c r="BJ70" s="108"/>
      <c r="BK70" s="108"/>
      <c r="BL70" s="108"/>
      <c r="BM70" s="108"/>
      <c r="BN70" s="108"/>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c r="DA70" s="25"/>
      <c r="DB70" s="25"/>
      <c r="DC70" s="25"/>
    </row>
  </sheetData>
  <sheetProtection formatCells="0" formatColumns="0" formatRows="0" insertColumns="0" insertRows="0" insertHyperlinks="0" deleteColumns="0" deleteRows="0" sort="0" autoFilter="0" pivotTables="0"/>
  <mergeCells count="206">
    <mergeCell ref="Z3:AF3"/>
    <mergeCell ref="AJ5:AO5"/>
    <mergeCell ref="Z1:AF1"/>
    <mergeCell ref="B2:H4"/>
    <mergeCell ref="Z2:AF2"/>
    <mergeCell ref="J3:M4"/>
    <mergeCell ref="N3:P4"/>
    <mergeCell ref="R3:U4"/>
    <mergeCell ref="V3:X4"/>
    <mergeCell ref="R13:S13"/>
    <mergeCell ref="Z13:AA13"/>
    <mergeCell ref="J10:K12"/>
    <mergeCell ref="R10:S12"/>
    <mergeCell ref="T12:X12"/>
    <mergeCell ref="B6:H7"/>
    <mergeCell ref="J6:P7"/>
    <mergeCell ref="R6:X7"/>
    <mergeCell ref="Z6:AF7"/>
    <mergeCell ref="B8:C8"/>
    <mergeCell ref="D8:H8"/>
    <mergeCell ref="J8:K8"/>
    <mergeCell ref="AB8:AF8"/>
    <mergeCell ref="D9:H9"/>
    <mergeCell ref="AB9:AF9"/>
    <mergeCell ref="L8:P8"/>
    <mergeCell ref="R8:S8"/>
    <mergeCell ref="B9:C9"/>
    <mergeCell ref="J9:K9"/>
    <mergeCell ref="R9:S9"/>
    <mergeCell ref="T9:X9"/>
    <mergeCell ref="T8:X8"/>
    <mergeCell ref="Z8:AA8"/>
    <mergeCell ref="Z9:AA9"/>
    <mergeCell ref="D10:H10"/>
    <mergeCell ref="L9:P9"/>
    <mergeCell ref="L10:P10"/>
    <mergeCell ref="B10:C12"/>
    <mergeCell ref="D11:H11"/>
    <mergeCell ref="D12:H12"/>
    <mergeCell ref="B13:C13"/>
    <mergeCell ref="L11:P11"/>
    <mergeCell ref="L12:P12"/>
    <mergeCell ref="J13:K13"/>
    <mergeCell ref="M31:N31"/>
    <mergeCell ref="O31:P31"/>
    <mergeCell ref="M32:N32"/>
    <mergeCell ref="O32:P32"/>
    <mergeCell ref="Z30:AA30"/>
    <mergeCell ref="AC30:AD30"/>
    <mergeCell ref="AC31:AD31"/>
    <mergeCell ref="AC32:AD32"/>
    <mergeCell ref="U31:V31"/>
    <mergeCell ref="W31:X31"/>
    <mergeCell ref="U32:V32"/>
    <mergeCell ref="W32:X32"/>
    <mergeCell ref="AB10:AF10"/>
    <mergeCell ref="AB11:AF11"/>
    <mergeCell ref="AB12:AF12"/>
    <mergeCell ref="AE31:AF31"/>
    <mergeCell ref="AE32:AF32"/>
    <mergeCell ref="AC33:AD33"/>
    <mergeCell ref="AE33:AF33"/>
    <mergeCell ref="T10:X10"/>
    <mergeCell ref="T11:X11"/>
    <mergeCell ref="Z10:AA12"/>
    <mergeCell ref="B29:H29"/>
    <mergeCell ref="J29:P29"/>
    <mergeCell ref="R29:X29"/>
    <mergeCell ref="Z29:AF29"/>
    <mergeCell ref="B30:C30"/>
    <mergeCell ref="AE30:AF30"/>
    <mergeCell ref="E33:F33"/>
    <mergeCell ref="E30:F30"/>
    <mergeCell ref="G30:H30"/>
    <mergeCell ref="E31:F31"/>
    <mergeCell ref="G31:H31"/>
    <mergeCell ref="E32:F32"/>
    <mergeCell ref="G32:H32"/>
    <mergeCell ref="G33:H33"/>
    <mergeCell ref="M33:N33"/>
    <mergeCell ref="O33:P33"/>
    <mergeCell ref="O30:P30"/>
    <mergeCell ref="R30:S30"/>
    <mergeCell ref="U30:V30"/>
    <mergeCell ref="W30:X30"/>
    <mergeCell ref="U33:V33"/>
    <mergeCell ref="W33:X33"/>
    <mergeCell ref="J30:K30"/>
    <mergeCell ref="M30:N30"/>
    <mergeCell ref="Z44:AF44"/>
    <mergeCell ref="Z46:AF48"/>
    <mergeCell ref="Z49:AF49"/>
    <mergeCell ref="Z50:AF50"/>
    <mergeCell ref="Z51:AF51"/>
    <mergeCell ref="Z52:AF52"/>
    <mergeCell ref="Z53:AF53"/>
    <mergeCell ref="Z54:AF54"/>
    <mergeCell ref="Z55:AF55"/>
    <mergeCell ref="Z56:AF56"/>
    <mergeCell ref="Z57:AF57"/>
    <mergeCell ref="Z58:AF58"/>
    <mergeCell ref="Z59:AF59"/>
    <mergeCell ref="Z60:AF60"/>
    <mergeCell ref="Z68:AF68"/>
    <mergeCell ref="Z69:AF69"/>
    <mergeCell ref="Z70:AF70"/>
    <mergeCell ref="Z61:AF61"/>
    <mergeCell ref="Z62:AF62"/>
    <mergeCell ref="Z63:AF63"/>
    <mergeCell ref="Z64:AF64"/>
    <mergeCell ref="Z65:AF65"/>
    <mergeCell ref="Z66:AF66"/>
    <mergeCell ref="Z67:AF67"/>
    <mergeCell ref="E34:F34"/>
    <mergeCell ref="M34:N34"/>
    <mergeCell ref="O34:P34"/>
    <mergeCell ref="U34:V34"/>
    <mergeCell ref="W34:X34"/>
    <mergeCell ref="AC34:AD34"/>
    <mergeCell ref="AE34:AF34"/>
    <mergeCell ref="J37:P38"/>
    <mergeCell ref="R37:X38"/>
    <mergeCell ref="G34:H34"/>
    <mergeCell ref="E35:F35"/>
    <mergeCell ref="G35:H35"/>
    <mergeCell ref="M35:N35"/>
    <mergeCell ref="O35:P35"/>
    <mergeCell ref="U35:V35"/>
    <mergeCell ref="W35:X35"/>
    <mergeCell ref="B37:H38"/>
    <mergeCell ref="AE35:AF35"/>
    <mergeCell ref="B39:C39"/>
    <mergeCell ref="D39:H39"/>
    <mergeCell ref="J39:K39"/>
    <mergeCell ref="L39:P39"/>
    <mergeCell ref="R39:S39"/>
    <mergeCell ref="T39:X39"/>
    <mergeCell ref="J40:K40"/>
    <mergeCell ref="J41:K43"/>
    <mergeCell ref="AC35:AD35"/>
    <mergeCell ref="Z37:AF39"/>
    <mergeCell ref="Z40:AF40"/>
    <mergeCell ref="Z41:AF41"/>
    <mergeCell ref="Z42:AF42"/>
    <mergeCell ref="Z43:AF43"/>
    <mergeCell ref="R40:S40"/>
    <mergeCell ref="R41:S43"/>
    <mergeCell ref="B40:C40"/>
    <mergeCell ref="D40:H40"/>
    <mergeCell ref="L40:P40"/>
    <mergeCell ref="T40:X40"/>
    <mergeCell ref="B41:C43"/>
    <mergeCell ref="L41:P41"/>
    <mergeCell ref="D43:H43"/>
    <mergeCell ref="T43:X43"/>
    <mergeCell ref="U63:V63"/>
    <mergeCell ref="U64:V64"/>
    <mergeCell ref="U65:V65"/>
    <mergeCell ref="W65:X65"/>
    <mergeCell ref="U66:V66"/>
    <mergeCell ref="W66:X66"/>
    <mergeCell ref="E63:F63"/>
    <mergeCell ref="G63:H63"/>
    <mergeCell ref="O63:P63"/>
    <mergeCell ref="W63:X63"/>
    <mergeCell ref="G64:H64"/>
    <mergeCell ref="O64:P64"/>
    <mergeCell ref="W64:X64"/>
    <mergeCell ref="M66:N66"/>
    <mergeCell ref="O66:P66"/>
    <mergeCell ref="E64:F64"/>
    <mergeCell ref="E65:F65"/>
    <mergeCell ref="G65:H65"/>
    <mergeCell ref="M65:N65"/>
    <mergeCell ref="O65:P65"/>
    <mergeCell ref="E66:F66"/>
    <mergeCell ref="G66:H66"/>
    <mergeCell ref="M63:N63"/>
    <mergeCell ref="M64:N64"/>
    <mergeCell ref="R44:S44"/>
    <mergeCell ref="T41:X41"/>
    <mergeCell ref="T42:X42"/>
    <mergeCell ref="L42:P42"/>
    <mergeCell ref="L43:P43"/>
    <mergeCell ref="E62:F62"/>
    <mergeCell ref="G62:H62"/>
    <mergeCell ref="M62:N62"/>
    <mergeCell ref="O62:P62"/>
    <mergeCell ref="U62:V62"/>
    <mergeCell ref="W62:X62"/>
    <mergeCell ref="D41:H41"/>
    <mergeCell ref="D42:H42"/>
    <mergeCell ref="R60:X60"/>
    <mergeCell ref="R61:S61"/>
    <mergeCell ref="U61:V61"/>
    <mergeCell ref="W61:X61"/>
    <mergeCell ref="B44:C44"/>
    <mergeCell ref="B60:H60"/>
    <mergeCell ref="B61:C61"/>
    <mergeCell ref="E61:F61"/>
    <mergeCell ref="G61:H61"/>
    <mergeCell ref="J44:K44"/>
    <mergeCell ref="J60:P60"/>
    <mergeCell ref="J61:K61"/>
    <mergeCell ref="M61:N61"/>
    <mergeCell ref="O61:P61"/>
  </mergeCells>
  <conditionalFormatting sqref="C45:H59 C62:H66 C14:H28 C31:H35">
    <cfRule type="expression" dxfId="53" priority="11">
      <formula>$B14="✓"</formula>
    </cfRule>
  </conditionalFormatting>
  <conditionalFormatting sqref="D9:H12 B14:H28 B31:H35">
    <cfRule type="expression" dxfId="52" priority="4">
      <formula>$D$9="✓"</formula>
    </cfRule>
  </conditionalFormatting>
  <conditionalFormatting sqref="D40:H43 B45:H59 B62:H66">
    <cfRule type="expression" dxfId="51" priority="8">
      <formula>$D$40="✓"</formula>
    </cfRule>
  </conditionalFormatting>
  <conditionalFormatting sqref="K45:P59 K62:P66 K14:P28 K31:P35">
    <cfRule type="expression" dxfId="50" priority="12">
      <formula>$J14="✓"</formula>
    </cfRule>
  </conditionalFormatting>
  <conditionalFormatting sqref="L9:P12 J14:P28 J31:P35">
    <cfRule type="expression" dxfId="49" priority="5">
      <formula>$L$9="✓"</formula>
    </cfRule>
  </conditionalFormatting>
  <conditionalFormatting sqref="L40:P43 J45:P59 J62:P66">
    <cfRule type="expression" dxfId="48" priority="9">
      <formula>$L$40="✓"</formula>
    </cfRule>
  </conditionalFormatting>
  <conditionalFormatting sqref="S45:X59 S62:X66 S14:X28 S31:X35">
    <cfRule type="expression" dxfId="47" priority="13">
      <formula>$R14="✓"</formula>
    </cfRule>
  </conditionalFormatting>
  <conditionalFormatting sqref="T9:X12 R14:X28 R31:X35">
    <cfRule type="expression" dxfId="46" priority="6">
      <formula>$T$9="✓"</formula>
    </cfRule>
  </conditionalFormatting>
  <conditionalFormatting sqref="T40:X43 R45:X59 R62:X66">
    <cfRule type="expression" dxfId="45" priority="10">
      <formula>$T$40="✓"</formula>
    </cfRule>
  </conditionalFormatting>
  <conditionalFormatting sqref="AA14:AF28 AA31:AF35">
    <cfRule type="expression" dxfId="44" priority="14">
      <formula>$Z14="✓"</formula>
    </cfRule>
  </conditionalFormatting>
  <conditionalFormatting sqref="AB9:AF12 Z14:AF28 Z31:AF35">
    <cfRule type="expression" dxfId="43" priority="7">
      <formula>$AB$9="✓"</formula>
    </cfRule>
  </conditionalFormatting>
  <conditionalFormatting sqref="AH6">
    <cfRule type="expression" dxfId="42" priority="1">
      <formula>INDIRECT("R[35]C[4]",FALSE)=1</formula>
    </cfRule>
  </conditionalFormatting>
  <conditionalFormatting sqref="AI6 AH17:AH18">
    <cfRule type="expression" dxfId="41" priority="2">
      <formula>INDIRECT("RC[4]",FALSE)</formula>
    </cfRule>
    <cfRule type="expression" dxfId="40" priority="3">
      <formula>INDIRECT("RC[3]",FALSE)</formula>
    </cfRule>
  </conditionalFormatting>
  <dataValidations count="7">
    <dataValidation type="list" allowBlank="1" showErrorMessage="1" sqref="S45:S59" xr:uid="{00000000-0002-0000-0500-000000000000}">
      <formula1>$AJ$12:DC$12</formula1>
    </dataValidation>
    <dataValidation type="list" allowBlank="1" showErrorMessage="1" sqref="AA14:AA28" xr:uid="{00000000-0002-0000-0500-000001000000}">
      <formula1>$AJ$9:DC$9</formula1>
    </dataValidation>
    <dataValidation type="list" allowBlank="1" showErrorMessage="1" sqref="K45:K59" xr:uid="{00000000-0002-0000-0500-000002000000}">
      <formula1>$AJ$11:DC$11</formula1>
    </dataValidation>
    <dataValidation type="list" allowBlank="1" showErrorMessage="1" sqref="C14:C28" xr:uid="{00000000-0002-0000-0500-000003000000}">
      <formula1>$AJ$6:DC$6</formula1>
    </dataValidation>
    <dataValidation type="list" allowBlank="1" showErrorMessage="1" sqref="C45:C59" xr:uid="{00000000-0002-0000-0500-000004000000}">
      <formula1>$AJ$10:DC$10</formula1>
    </dataValidation>
    <dataValidation type="list" allowBlank="1" showErrorMessage="1" sqref="K14:K28" xr:uid="{00000000-0002-0000-0500-000005000000}">
      <formula1>$AJ$7:DC$7</formula1>
    </dataValidation>
    <dataValidation type="list" allowBlank="1" showErrorMessage="1" sqref="S14:S28" xr:uid="{00000000-0002-0000-0500-000006000000}">
      <formula1>$AJ$8:DC$8</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r:uid="{00000000-0002-0000-0500-000007000000}">
          <x14:formula1>
            <xm:f>Setup!$AB$7:$AL$7</xm:f>
          </x14:formula1>
          <xm:sqref>D10:D12 L10:L12 T10:T12 AB10:AB12 D41:D43 L41:L43 T41:T43</xm:sqref>
        </x14:dataValidation>
        <x14:dataValidation type="list" allowBlank="1" showErrorMessage="1" xr:uid="{00000000-0002-0000-0500-000008000000}">
          <x14:formula1>
            <xm:f>Setup!$C$9:$E$38</xm:f>
          </x14:formula1>
          <xm:sqref>C31:C35 K31:K35 S31:S35 AA31:AA35 C62:C66 K62:K66 S62:S66</xm:sqref>
        </x14:dataValidation>
        <x14:dataValidation type="list" allowBlank="1" showInputMessage="1" showErrorMessage="1" xr:uid="{00000000-0002-0000-0500-000009000000}">
          <x14:formula1>
            <xm:f>Calendar!$AQ$7:$AQ$8</xm:f>
          </x14:formula1>
          <xm:sqref>AJ6:AJ13 D9:H9 L9:P9 T9:X9 AB9:AF9 B14:B28 J14:J28 R14:R28 Z14:Z28 B31:B35 J31:J35 R31:R35 Z31:Z35 D40:H40 L40:P40 T40:X40 B45:B59 J45:J59 R45:R59 B62:B66 J62:J66 R62:R66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outlinePr summaryBelow="0" summaryRight="0"/>
  </sheetPr>
  <dimension ref="A1:DD70"/>
  <sheetViews>
    <sheetView showGridLines="0" workbookViewId="0">
      <selection activeCell="V49" sqref="V49"/>
    </sheetView>
  </sheetViews>
  <sheetFormatPr baseColWidth="10" defaultColWidth="12.6640625" defaultRowHeight="13"/>
  <cols>
    <col min="1" max="1" width="2.6640625" customWidth="1"/>
    <col min="2" max="2" width="3.83203125" customWidth="1"/>
    <col min="3" max="3" width="22.6640625" customWidth="1"/>
    <col min="4" max="4" width="7.6640625" customWidth="1"/>
    <col min="5" max="6" width="5.1640625" customWidth="1"/>
    <col min="7" max="8" width="6.33203125" customWidth="1"/>
    <col min="9" max="9" width="2.6640625" customWidth="1"/>
    <col min="10" max="10" width="3.83203125" customWidth="1"/>
    <col min="11" max="11" width="22.6640625" customWidth="1"/>
    <col min="12" max="12" width="7.6640625" customWidth="1"/>
    <col min="13" max="14" width="5.1640625" customWidth="1"/>
    <col min="15" max="16" width="6.33203125" customWidth="1"/>
    <col min="17" max="17" width="2.6640625" customWidth="1"/>
    <col min="18" max="18" width="3.83203125" customWidth="1"/>
    <col min="19" max="19" width="22.6640625" customWidth="1"/>
    <col min="20" max="20" width="7.6640625" customWidth="1"/>
    <col min="21" max="22" width="5.1640625" customWidth="1"/>
    <col min="23" max="24" width="6.33203125" customWidth="1"/>
    <col min="25" max="25" width="2.6640625" customWidth="1"/>
    <col min="26" max="26" width="3.83203125" customWidth="1"/>
    <col min="27" max="27" width="22.6640625" customWidth="1"/>
    <col min="28" max="28" width="7.6640625" customWidth="1"/>
    <col min="29" max="30" width="5.1640625" customWidth="1"/>
    <col min="31" max="32" width="6.33203125" customWidth="1"/>
    <col min="33" max="33" width="2.6640625" style="50" customWidth="1"/>
    <col min="34" max="35" width="6.33203125" style="50" customWidth="1"/>
    <col min="36" max="69" width="6.33203125" style="61" hidden="1" customWidth="1"/>
    <col min="70" max="90" width="6.33203125" style="50" hidden="1" customWidth="1"/>
    <col min="91" max="107" width="6.33203125" style="50" customWidth="1"/>
    <col min="108" max="108" width="12.6640625" style="50"/>
  </cols>
  <sheetData>
    <row r="1" spans="1:107" ht="15.75" customHeight="1">
      <c r="A1" s="12">
        <v>28</v>
      </c>
      <c r="B1" s="13"/>
      <c r="C1" s="13"/>
      <c r="D1" s="13"/>
      <c r="E1" s="13"/>
      <c r="F1" s="13"/>
      <c r="G1" s="13"/>
      <c r="H1" s="13"/>
      <c r="I1" s="13"/>
      <c r="J1" s="14"/>
      <c r="K1" s="14"/>
      <c r="L1" s="13"/>
      <c r="M1" s="13"/>
      <c r="N1" s="13"/>
      <c r="O1" s="13"/>
      <c r="P1" s="13"/>
      <c r="Q1" s="13"/>
      <c r="R1" s="13"/>
      <c r="S1" s="13"/>
      <c r="T1" s="13"/>
      <c r="U1" s="13"/>
      <c r="V1" s="13"/>
      <c r="W1" s="13"/>
      <c r="X1" s="13"/>
      <c r="Y1" s="13"/>
      <c r="Z1" s="288"/>
      <c r="AA1" s="143"/>
      <c r="AB1" s="143"/>
      <c r="AC1" s="143"/>
      <c r="AD1" s="143"/>
      <c r="AE1" s="143"/>
      <c r="AF1" s="143"/>
      <c r="AG1" s="25"/>
      <c r="AH1" s="25"/>
      <c r="AI1" s="25"/>
      <c r="AJ1" s="108"/>
      <c r="AK1" s="108"/>
      <c r="AL1" s="108"/>
      <c r="AM1" s="108"/>
      <c r="AN1" s="108"/>
      <c r="AO1" s="108"/>
      <c r="AP1" s="108"/>
      <c r="AQ1" s="108"/>
      <c r="AR1" s="108"/>
      <c r="AS1" s="108"/>
      <c r="AT1" s="108"/>
      <c r="AU1" s="108"/>
      <c r="AV1" s="108"/>
      <c r="AW1" s="108"/>
      <c r="AX1" s="108"/>
      <c r="AY1" s="108"/>
      <c r="AZ1" s="108"/>
      <c r="BA1" s="108"/>
      <c r="BB1" s="108"/>
      <c r="BC1" s="108"/>
      <c r="BD1" s="108"/>
      <c r="BE1" s="108"/>
      <c r="BF1" s="108"/>
      <c r="BG1" s="108"/>
      <c r="BH1" s="108"/>
      <c r="BI1" s="108"/>
      <c r="BJ1" s="108"/>
      <c r="BK1" s="108"/>
      <c r="BL1" s="108"/>
      <c r="BM1" s="108"/>
      <c r="BN1" s="108"/>
      <c r="BO1" s="108"/>
      <c r="BP1" s="108"/>
      <c r="BQ1" s="108"/>
      <c r="BR1" s="25"/>
      <c r="BS1" s="25"/>
      <c r="BT1" s="25"/>
      <c r="BU1" s="25"/>
      <c r="BV1" s="25"/>
      <c r="BW1" s="25"/>
      <c r="BX1" s="25"/>
      <c r="BY1" s="25"/>
      <c r="BZ1" s="25"/>
      <c r="CA1" s="25"/>
      <c r="CB1" s="25"/>
      <c r="CC1" s="25"/>
      <c r="CD1" s="25"/>
      <c r="CE1" s="25"/>
      <c r="CF1" s="25"/>
      <c r="CG1" s="25"/>
      <c r="CH1" s="25"/>
      <c r="CI1" s="25"/>
      <c r="CJ1" s="25"/>
      <c r="CK1" s="25"/>
      <c r="CL1" s="25"/>
      <c r="CM1" s="25"/>
      <c r="CN1" s="25"/>
      <c r="CO1" s="25"/>
      <c r="CP1" s="25"/>
      <c r="CQ1" s="25"/>
      <c r="CR1" s="25"/>
      <c r="CS1" s="25"/>
      <c r="CT1" s="25"/>
      <c r="CU1" s="25"/>
      <c r="CV1" s="25"/>
      <c r="CW1" s="25"/>
      <c r="CX1" s="25"/>
      <c r="CY1" s="25"/>
      <c r="CZ1" s="25"/>
      <c r="DA1" s="25"/>
      <c r="DB1" s="25"/>
      <c r="DC1" s="25"/>
    </row>
    <row r="2" spans="1:107" ht="15.75" customHeight="1">
      <c r="A2" s="13"/>
      <c r="B2" s="279" t="s">
        <v>98</v>
      </c>
      <c r="C2" s="143"/>
      <c r="D2" s="143"/>
      <c r="E2" s="143"/>
      <c r="F2" s="143"/>
      <c r="G2" s="143"/>
      <c r="H2" s="143"/>
      <c r="I2" s="13"/>
      <c r="J2" s="13"/>
      <c r="K2" s="13"/>
      <c r="L2" s="13"/>
      <c r="M2" s="13"/>
      <c r="N2" s="13"/>
      <c r="O2" s="13"/>
      <c r="P2" s="13"/>
      <c r="Q2" s="13"/>
      <c r="R2" s="13"/>
      <c r="S2" s="13"/>
      <c r="T2" s="13"/>
      <c r="U2" s="13"/>
      <c r="V2" s="13"/>
      <c r="W2" s="13"/>
      <c r="X2" s="13"/>
      <c r="Y2" s="13"/>
      <c r="Z2" s="293"/>
      <c r="AA2" s="143"/>
      <c r="AB2" s="143"/>
      <c r="AC2" s="143"/>
      <c r="AD2" s="143"/>
      <c r="AE2" s="143"/>
      <c r="AF2" s="143"/>
      <c r="AG2" s="25"/>
      <c r="AH2" s="51"/>
      <c r="AI2" s="51"/>
      <c r="AJ2" s="109"/>
      <c r="AK2" s="109"/>
      <c r="AL2" s="109"/>
      <c r="AM2" s="109"/>
      <c r="AN2" s="109"/>
      <c r="AO2" s="109"/>
      <c r="AP2" s="109"/>
      <c r="AQ2" s="109"/>
      <c r="AR2" s="109"/>
      <c r="AS2" s="109"/>
      <c r="AT2" s="109"/>
      <c r="AU2" s="109"/>
      <c r="AV2" s="109"/>
      <c r="AW2" s="109"/>
      <c r="AX2" s="109"/>
      <c r="AY2" s="109"/>
      <c r="AZ2" s="109"/>
      <c r="BA2" s="109"/>
      <c r="BB2" s="109"/>
      <c r="BC2" s="109"/>
      <c r="BD2" s="109"/>
      <c r="BE2" s="109"/>
      <c r="BF2" s="109"/>
      <c r="BG2" s="109"/>
      <c r="BH2" s="109"/>
      <c r="BI2" s="109"/>
      <c r="BJ2" s="109"/>
      <c r="BK2" s="109"/>
      <c r="BL2" s="109"/>
      <c r="BM2" s="109"/>
      <c r="BN2" s="109"/>
      <c r="BO2" s="109"/>
      <c r="BP2" s="109"/>
      <c r="BQ2" s="109"/>
      <c r="BR2" s="51"/>
      <c r="BS2" s="51"/>
      <c r="BT2" s="51"/>
      <c r="BU2" s="51"/>
      <c r="BV2" s="51"/>
      <c r="BW2" s="51"/>
      <c r="BX2" s="51"/>
      <c r="BY2" s="51"/>
      <c r="BZ2" s="51"/>
      <c r="CA2" s="51"/>
      <c r="CB2" s="51"/>
      <c r="CC2" s="51"/>
      <c r="CD2" s="51"/>
      <c r="CE2" s="51"/>
      <c r="CF2" s="51"/>
      <c r="CG2" s="51"/>
      <c r="CH2" s="51"/>
      <c r="CI2" s="51"/>
      <c r="CJ2" s="51"/>
      <c r="CK2" s="51"/>
      <c r="CL2" s="51"/>
      <c r="CM2" s="51"/>
      <c r="CN2" s="51"/>
      <c r="CO2" s="51"/>
      <c r="CP2" s="51"/>
      <c r="CQ2" s="51"/>
      <c r="CR2" s="51"/>
      <c r="CS2" s="51"/>
      <c r="CT2" s="51"/>
      <c r="CU2" s="51"/>
      <c r="CV2" s="51"/>
      <c r="CW2" s="51"/>
      <c r="CX2" s="51"/>
      <c r="CY2" s="51"/>
      <c r="CZ2" s="51"/>
      <c r="DA2" s="51"/>
      <c r="DB2" s="51"/>
      <c r="DC2" s="51"/>
    </row>
    <row r="3" spans="1:107" ht="15.75" customHeight="1">
      <c r="A3" s="13"/>
      <c r="B3" s="143"/>
      <c r="C3" s="143"/>
      <c r="D3" s="143"/>
      <c r="E3" s="143"/>
      <c r="F3" s="143"/>
      <c r="G3" s="143"/>
      <c r="H3" s="143"/>
      <c r="I3" s="13"/>
      <c r="J3" s="312" t="s">
        <v>77</v>
      </c>
      <c r="K3" s="143"/>
      <c r="L3" s="143"/>
      <c r="M3" s="143"/>
      <c r="N3" s="290">
        <f>7-$V$3</f>
        <v>7</v>
      </c>
      <c r="O3" s="143"/>
      <c r="P3" s="143"/>
      <c r="Q3" s="13"/>
      <c r="R3" s="313" t="s">
        <v>78</v>
      </c>
      <c r="S3" s="143"/>
      <c r="T3" s="143"/>
      <c r="U3" s="143"/>
      <c r="V3" s="292">
        <f>COUNTIF(D9,Calendar!$AQ$7)+COUNTIF(L9,Calendar!$AQ$7)+COUNTIF(T9,Calendar!$AQ$7)+COUNTIF(AB9,Calendar!$AQ$7)+COUNTIF(D40,Calendar!$AQ$7)+COUNTIF(L40,Calendar!$AQ$7)+COUNTIF(T40,Calendar!$AQ$7)</f>
        <v>0</v>
      </c>
      <c r="W3" s="143"/>
      <c r="X3" s="143"/>
      <c r="Y3" s="13"/>
      <c r="Z3" s="293" t="s">
        <v>0</v>
      </c>
      <c r="AA3" s="143"/>
      <c r="AB3" s="143"/>
      <c r="AC3" s="143"/>
      <c r="AD3" s="143"/>
      <c r="AE3" s="143"/>
      <c r="AF3" s="143"/>
      <c r="AG3" s="25"/>
      <c r="AH3" s="51"/>
      <c r="AI3" s="51"/>
      <c r="AJ3" s="109"/>
      <c r="AK3" s="109"/>
      <c r="AL3" s="109"/>
      <c r="AM3" s="109"/>
      <c r="AN3" s="109"/>
      <c r="AO3" s="109"/>
      <c r="AP3" s="109"/>
      <c r="AQ3" s="109"/>
      <c r="AR3" s="109"/>
      <c r="AS3" s="109"/>
      <c r="AT3" s="109"/>
      <c r="AU3" s="109"/>
      <c r="AV3" s="109"/>
      <c r="AW3" s="109"/>
      <c r="AX3" s="109"/>
      <c r="AY3" s="109"/>
      <c r="AZ3" s="109"/>
      <c r="BA3" s="109"/>
      <c r="BB3" s="109"/>
      <c r="BC3" s="109"/>
      <c r="BD3" s="109"/>
      <c r="BE3" s="109"/>
      <c r="BF3" s="109"/>
      <c r="BG3" s="109"/>
      <c r="BH3" s="109"/>
      <c r="BI3" s="109"/>
      <c r="BJ3" s="109"/>
      <c r="BK3" s="109"/>
      <c r="BL3" s="109"/>
      <c r="BM3" s="109"/>
      <c r="BN3" s="109"/>
      <c r="BO3" s="109"/>
      <c r="BP3" s="109"/>
      <c r="BQ3" s="109"/>
      <c r="BR3" s="51"/>
      <c r="BS3" s="51"/>
      <c r="BT3" s="51"/>
      <c r="BU3" s="51"/>
      <c r="BV3" s="51"/>
      <c r="BW3" s="51"/>
      <c r="BX3" s="51"/>
      <c r="BY3" s="51"/>
      <c r="BZ3" s="51"/>
      <c r="CA3" s="51"/>
      <c r="CB3" s="51"/>
      <c r="CC3" s="51"/>
      <c r="CD3" s="51"/>
      <c r="CE3" s="51"/>
      <c r="CF3" s="51"/>
      <c r="CG3" s="51"/>
      <c r="CH3" s="51"/>
      <c r="CI3" s="51"/>
      <c r="CJ3" s="51"/>
      <c r="CK3" s="51"/>
      <c r="CL3" s="51"/>
      <c r="CM3" s="51"/>
      <c r="CN3" s="51"/>
      <c r="CO3" s="51"/>
      <c r="CP3" s="51"/>
      <c r="CQ3" s="51"/>
      <c r="CR3" s="51"/>
      <c r="CS3" s="51"/>
      <c r="CT3" s="51"/>
      <c r="CU3" s="51"/>
      <c r="CV3" s="51"/>
      <c r="CW3" s="51"/>
      <c r="CX3" s="51"/>
      <c r="CY3" s="51"/>
      <c r="CZ3" s="51"/>
      <c r="DA3" s="51"/>
      <c r="DB3" s="51"/>
      <c r="DC3" s="51"/>
    </row>
    <row r="4" spans="1:107" ht="15.75" customHeight="1">
      <c r="A4" s="13"/>
      <c r="B4" s="143"/>
      <c r="C4" s="143"/>
      <c r="D4" s="143"/>
      <c r="E4" s="143"/>
      <c r="F4" s="143"/>
      <c r="G4" s="143"/>
      <c r="H4" s="143"/>
      <c r="I4" s="13"/>
      <c r="J4" s="143"/>
      <c r="K4" s="143"/>
      <c r="L4" s="143"/>
      <c r="M4" s="143"/>
      <c r="N4" s="143"/>
      <c r="O4" s="143"/>
      <c r="P4" s="143"/>
      <c r="Q4" s="13"/>
      <c r="R4" s="143"/>
      <c r="S4" s="143"/>
      <c r="T4" s="143"/>
      <c r="U4" s="143"/>
      <c r="V4" s="143"/>
      <c r="W4" s="143"/>
      <c r="X4" s="143"/>
      <c r="Y4" s="13"/>
      <c r="Z4" s="13"/>
      <c r="AA4" s="13"/>
      <c r="AB4" s="13"/>
      <c r="AC4" s="13"/>
      <c r="AD4" s="13"/>
      <c r="AE4" s="13"/>
      <c r="AF4" s="13"/>
      <c r="AG4" s="25"/>
      <c r="AH4" s="51"/>
      <c r="AI4" s="51"/>
      <c r="AJ4" s="109"/>
      <c r="AK4" s="109"/>
      <c r="AL4" s="109"/>
      <c r="AM4" s="109"/>
      <c r="AN4" s="109"/>
      <c r="AO4" s="109"/>
      <c r="AP4" s="109"/>
      <c r="AQ4" s="109"/>
      <c r="AR4" s="109"/>
      <c r="AS4" s="109"/>
      <c r="AT4" s="109"/>
      <c r="AU4" s="109"/>
      <c r="AV4" s="109"/>
      <c r="AW4" s="109"/>
      <c r="AX4" s="109"/>
      <c r="AY4" s="109"/>
      <c r="AZ4" s="109"/>
      <c r="BA4" s="109"/>
      <c r="BB4" s="109"/>
      <c r="BC4" s="109"/>
      <c r="BD4" s="109"/>
      <c r="BE4" s="109"/>
      <c r="BF4" s="109"/>
      <c r="BG4" s="109"/>
      <c r="BH4" s="109"/>
      <c r="BI4" s="109"/>
      <c r="BJ4" s="109"/>
      <c r="BK4" s="109"/>
      <c r="BL4" s="109"/>
      <c r="BM4" s="109"/>
      <c r="BN4" s="109"/>
      <c r="BO4" s="109"/>
      <c r="BP4" s="109"/>
      <c r="BQ4" s="109"/>
      <c r="BR4" s="51"/>
      <c r="BS4" s="51"/>
      <c r="BT4" s="51"/>
      <c r="BU4" s="51"/>
      <c r="BV4" s="51"/>
      <c r="BW4" s="51"/>
      <c r="BX4" s="51"/>
      <c r="BY4" s="51"/>
      <c r="BZ4" s="51"/>
      <c r="CA4" s="51"/>
      <c r="CB4" s="51"/>
      <c r="CC4" s="51"/>
      <c r="CD4" s="51"/>
      <c r="CE4" s="51"/>
      <c r="CF4" s="51"/>
      <c r="CG4" s="51"/>
      <c r="CH4" s="51"/>
      <c r="CI4" s="51"/>
      <c r="CJ4" s="51"/>
      <c r="CK4" s="51"/>
      <c r="CL4" s="51"/>
      <c r="CM4" s="51"/>
      <c r="CN4" s="51"/>
      <c r="CO4" s="51"/>
      <c r="CP4" s="51"/>
      <c r="CQ4" s="51"/>
      <c r="CR4" s="51"/>
      <c r="CS4" s="51"/>
      <c r="CT4" s="51"/>
      <c r="CU4" s="51"/>
      <c r="CV4" s="51"/>
      <c r="CW4" s="51"/>
      <c r="CX4" s="51"/>
      <c r="CY4" s="51"/>
      <c r="CZ4" s="51"/>
      <c r="DA4" s="51"/>
      <c r="DB4" s="51"/>
      <c r="DC4" s="51"/>
    </row>
    <row r="5" spans="1:107" ht="15.75" customHeight="1">
      <c r="A5" s="13"/>
      <c r="B5" s="13"/>
      <c r="C5" s="13"/>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25"/>
      <c r="AH5" s="25"/>
      <c r="AI5" s="25"/>
      <c r="AJ5" s="311" t="s">
        <v>79</v>
      </c>
      <c r="AK5" s="295"/>
      <c r="AL5" s="295"/>
      <c r="AM5" s="295"/>
      <c r="AN5" s="295"/>
      <c r="AO5" s="295"/>
      <c r="AP5" s="108"/>
      <c r="AQ5" s="108"/>
      <c r="AR5" s="108"/>
      <c r="AS5" s="108"/>
      <c r="AT5" s="108"/>
      <c r="AU5" s="108"/>
      <c r="AV5" s="108"/>
      <c r="AW5" s="108"/>
      <c r="AX5" s="108"/>
      <c r="AY5" s="108"/>
      <c r="AZ5" s="108"/>
      <c r="BA5" s="108"/>
      <c r="BB5" s="108"/>
      <c r="BC5" s="108"/>
      <c r="BD5" s="108"/>
      <c r="BE5" s="108"/>
      <c r="BF5" s="108"/>
      <c r="BG5" s="108"/>
      <c r="BH5" s="108"/>
      <c r="BI5" s="108"/>
      <c r="BJ5" s="108"/>
      <c r="BK5" s="108"/>
      <c r="BL5" s="108"/>
      <c r="BM5" s="108"/>
      <c r="BN5" s="108"/>
      <c r="BO5" s="108"/>
      <c r="BP5" s="108"/>
      <c r="BQ5" s="108"/>
      <c r="BR5" s="25"/>
      <c r="BS5" s="25"/>
      <c r="BT5" s="25"/>
      <c r="BU5" s="25"/>
      <c r="BV5" s="25"/>
      <c r="BW5" s="25"/>
      <c r="BX5" s="25"/>
      <c r="BY5" s="25"/>
      <c r="BZ5" s="25"/>
      <c r="CA5" s="25"/>
      <c r="CB5" s="25"/>
      <c r="CC5" s="25"/>
      <c r="CD5" s="25"/>
      <c r="CE5" s="25"/>
      <c r="CF5" s="25"/>
      <c r="CG5" s="25"/>
      <c r="CH5" s="25"/>
      <c r="CI5" s="25"/>
      <c r="CJ5" s="25"/>
      <c r="CK5" s="25"/>
      <c r="CL5" s="25"/>
      <c r="CM5" s="25"/>
      <c r="CN5" s="25"/>
      <c r="CO5" s="25"/>
      <c r="CP5" s="25"/>
      <c r="CQ5" s="25"/>
      <c r="CR5" s="25"/>
      <c r="CS5" s="25"/>
      <c r="CT5" s="25"/>
      <c r="CU5" s="25"/>
      <c r="CV5" s="25"/>
      <c r="CW5" s="25"/>
      <c r="CX5" s="25"/>
      <c r="CY5" s="25"/>
      <c r="CZ5" s="25"/>
      <c r="DA5" s="25"/>
      <c r="DB5" s="25"/>
      <c r="DC5" s="25"/>
    </row>
    <row r="6" spans="1:107" ht="15.75" customHeight="1">
      <c r="A6" s="13"/>
      <c r="B6" s="274" t="str" cm="1">
        <f t="array" ref="B6">_xlfn.SWITCH(TEXT(D8,"DDDD"),"SUNDAY","S U N D A Y","MONDAY","M O N D A Y","TUESDAY","T U E S D A Y","WEDNESDAY","W E D N E S D A Y","THURSDAY","T H U R S D A Y","FRIDAY","F R I D A Y","SATURDAY","S A T U R D A Y","SUNDAY","S U N D A Y")</f>
        <v>T H U R S D A Y</v>
      </c>
      <c r="C6" s="275"/>
      <c r="D6" s="275"/>
      <c r="E6" s="275"/>
      <c r="F6" s="275"/>
      <c r="G6" s="275"/>
      <c r="H6" s="276"/>
      <c r="I6" s="13"/>
      <c r="J6" s="261" t="str" cm="1">
        <f t="array" ref="J6">_xlfn.SWITCH(TEXT(L8,"DDDD"),"SUNDAY","S U N D A Y","MONDAY","M O N D A Y","TUESDAY","T U E S D A Y","WEDNESDAY","W E D N E S D A Y","THURSDAY","T H U R S D A Y","FRIDAY","F R I D A Y","SATURDAY","S A T U R D A Y","SUNDAY","S U N D A Y")</f>
        <v>F R I D A Y</v>
      </c>
      <c r="K6" s="262"/>
      <c r="L6" s="262"/>
      <c r="M6" s="262"/>
      <c r="N6" s="262"/>
      <c r="O6" s="262"/>
      <c r="P6" s="263"/>
      <c r="Q6" s="13"/>
      <c r="R6" s="266" t="str" cm="1">
        <f t="array" ref="R6">_xlfn.SWITCH(TEXT(T8,"DDDD"),"SUNDAY","S U N D A Y","MONDAY","M O N D A Y","TUESDAY","T U E S D A Y","WEDNESDAY","W E D N E S D A Y","THURSDAY","T H U R S D A Y","FRIDAY","F R I D A Y","SATURDAY","S A T U R D A Y","SUNDAY","S U N D A Y")</f>
        <v>S A T U R D A Y</v>
      </c>
      <c r="S6" s="267"/>
      <c r="T6" s="267"/>
      <c r="U6" s="267"/>
      <c r="V6" s="267"/>
      <c r="W6" s="267"/>
      <c r="X6" s="268"/>
      <c r="Y6" s="16"/>
      <c r="Z6" s="280" t="str" cm="1">
        <f t="array" ref="Z6">_xlfn.SWITCH(TEXT(AB8,"DDDD"),"SUNDAY","S U N D A Y","MONDAY","M O N D A Y","TUESDAY","T U E S D A Y","WEDNESDAY","W E D N E S D A Y","THURSDAY","T H U R S D A Y","FRIDAY","F R I D A Y","SATURDAY","S A T U R D A Y","SUNDAY","S U N D A Y")</f>
        <v>S U N D A Y</v>
      </c>
      <c r="AA6" s="281"/>
      <c r="AB6" s="281"/>
      <c r="AC6" s="281"/>
      <c r="AD6" s="281"/>
      <c r="AE6" s="281"/>
      <c r="AF6" s="282"/>
      <c r="AG6" s="52"/>
      <c r="AH6" s="53"/>
      <c r="AI6" s="53"/>
      <c r="AJ6" s="64" t="str" cm="1">
        <f t="array" ref="AJ6">_xlfn.LET(_xlpm.a,IF($D$10&lt;&gt;"",INDEX(Setup!$AB$8:$AL$38,,MATCH($D$10,Setup!$AB$7:$AL$7,0)),{""}),_xlpm.b,IF($D$11&lt;&gt;"",INDEX(Setup!$AB$8:$AL$38,,MATCH($D$11,Setup!$AB$7:$AL$7,0)),{""}),_xlpm.c,IF($D$12&lt;&gt;"",INDEX(Setup!$AB$8:$AL$38,,MATCH($D$12,Setup!$AB$7:$AL$7,0)),{""}),_xlpm.stacked,_xlfn.VSTACK(_xlpm.a,_xlpm.b,_xlpm.c),IFERROR(TRANSPOSE(_xlfn._xlws.FILTER(_xlpm.stacked,(_xlpm.stacked&lt;&gt;0)*(_xlpm.stacked&lt;&gt;"")*(_xlpm.stacked&lt;&gt;"#N/A"))),""))</f>
        <v/>
      </c>
      <c r="AK6" s="110"/>
      <c r="AL6" s="110"/>
      <c r="AM6" s="110"/>
      <c r="AN6" s="110"/>
      <c r="AO6" s="110"/>
      <c r="AP6" s="110"/>
      <c r="AQ6" s="110"/>
      <c r="AR6" s="110"/>
      <c r="AS6" s="110"/>
      <c r="AT6" s="110"/>
      <c r="AU6" s="110"/>
      <c r="AV6" s="110"/>
      <c r="AW6" s="110"/>
      <c r="AX6" s="110"/>
      <c r="AY6" s="110"/>
      <c r="AZ6" s="110"/>
      <c r="BA6" s="110"/>
      <c r="BB6" s="110"/>
      <c r="BC6" s="110"/>
      <c r="BD6" s="110"/>
      <c r="BE6" s="110"/>
      <c r="BF6" s="110"/>
      <c r="BG6" s="110"/>
      <c r="BH6" s="110"/>
      <c r="BI6" s="110"/>
      <c r="BJ6" s="110"/>
      <c r="BK6" s="110"/>
      <c r="BL6" s="110"/>
      <c r="BM6" s="110"/>
      <c r="BN6" s="110"/>
      <c r="BO6" s="110"/>
      <c r="BP6" s="110"/>
      <c r="BQ6" s="110"/>
      <c r="BR6" s="53"/>
      <c r="BS6" s="53"/>
      <c r="BT6" s="53"/>
      <c r="BU6" s="53"/>
      <c r="BV6" s="53"/>
      <c r="BW6" s="53"/>
      <c r="BX6" s="53"/>
      <c r="BY6" s="53"/>
      <c r="BZ6" s="53"/>
      <c r="CA6" s="53"/>
      <c r="CB6" s="53"/>
      <c r="CC6" s="53"/>
      <c r="CD6" s="53"/>
      <c r="CE6" s="53"/>
      <c r="CF6" s="53"/>
      <c r="CG6" s="53"/>
      <c r="CH6" s="53"/>
      <c r="CI6" s="53"/>
      <c r="CJ6" s="53"/>
      <c r="CK6" s="53"/>
      <c r="CL6" s="53"/>
      <c r="CM6" s="53"/>
      <c r="CN6" s="53"/>
      <c r="CO6" s="53"/>
      <c r="CP6" s="53"/>
      <c r="CQ6" s="53"/>
      <c r="CR6" s="53"/>
      <c r="CS6" s="53"/>
      <c r="CT6" s="53"/>
      <c r="CU6" s="53"/>
      <c r="CV6" s="53"/>
      <c r="CW6" s="53"/>
      <c r="CX6" s="53"/>
      <c r="CY6" s="53"/>
      <c r="CZ6" s="53"/>
      <c r="DA6" s="53"/>
      <c r="DB6" s="53"/>
      <c r="DC6" s="53"/>
    </row>
    <row r="7" spans="1:107" ht="15.75" customHeight="1">
      <c r="A7" s="13"/>
      <c r="B7" s="277"/>
      <c r="C7" s="143"/>
      <c r="D7" s="143"/>
      <c r="E7" s="143"/>
      <c r="F7" s="143"/>
      <c r="G7" s="143"/>
      <c r="H7" s="278"/>
      <c r="I7" s="13"/>
      <c r="J7" s="264"/>
      <c r="K7" s="143"/>
      <c r="L7" s="143"/>
      <c r="M7" s="143"/>
      <c r="N7" s="143"/>
      <c r="O7" s="143"/>
      <c r="P7" s="265"/>
      <c r="Q7" s="13"/>
      <c r="R7" s="269"/>
      <c r="S7" s="143"/>
      <c r="T7" s="143"/>
      <c r="U7" s="143"/>
      <c r="V7" s="143"/>
      <c r="W7" s="143"/>
      <c r="X7" s="270"/>
      <c r="Y7" s="16"/>
      <c r="Z7" s="283"/>
      <c r="AA7" s="143"/>
      <c r="AB7" s="143"/>
      <c r="AC7" s="143"/>
      <c r="AD7" s="143"/>
      <c r="AE7" s="143"/>
      <c r="AF7" s="284"/>
      <c r="AG7" s="25"/>
      <c r="AH7" s="54"/>
      <c r="AI7" s="51"/>
      <c r="AJ7" s="64" t="str" cm="1">
        <f t="array" ref="AJ7">_xlfn.LET(_xlpm.a,IF($L$10&lt;&gt;"",INDEX(Setup!$AB$8:$AL$38,,MATCH($L$10,Setup!$AB$7:$AL$7,0)),{""}),_xlpm.b,IF($L$11&lt;&gt;"",INDEX(Setup!$AB$8:$AL$38,,MATCH($L$11,Setup!$AB$7:$AL$7,0)),{""}),_xlpm.c,IF($L$12&lt;&gt;"",INDEX(Setup!$AB$8:$AL$38,,MATCH($L$12,Setup!$AB$7:$AL$7,0)),{""}),_xlpm.stacked,_xlfn.VSTACK(_xlpm.a,_xlpm.b,_xlpm.c),IFERROR(TRANSPOSE(_xlfn._xlws.FILTER(_xlpm.stacked,(_xlpm.stacked&lt;&gt;0)*(_xlpm.stacked&lt;&gt;"")*(_xlpm.stacked&lt;&gt;"#N/A"))),""))</f>
        <v/>
      </c>
      <c r="AK7" s="109"/>
      <c r="AL7" s="109"/>
      <c r="AM7" s="109"/>
      <c r="AN7" s="109"/>
      <c r="AO7" s="109"/>
      <c r="AP7" s="109"/>
      <c r="AQ7" s="109"/>
      <c r="AR7" s="109"/>
      <c r="AS7" s="109"/>
      <c r="AT7" s="109"/>
      <c r="AU7" s="109"/>
      <c r="AV7" s="109"/>
      <c r="AW7" s="109"/>
      <c r="AX7" s="109"/>
      <c r="AY7" s="109"/>
      <c r="AZ7" s="109"/>
      <c r="BA7" s="109"/>
      <c r="BB7" s="109"/>
      <c r="BC7" s="109"/>
      <c r="BD7" s="109"/>
      <c r="BE7" s="109"/>
      <c r="BF7" s="109"/>
      <c r="BG7" s="109"/>
      <c r="BH7" s="109"/>
      <c r="BI7" s="109"/>
      <c r="BJ7" s="109"/>
      <c r="BK7" s="109"/>
      <c r="BL7" s="109"/>
      <c r="BM7" s="109"/>
      <c r="BN7" s="109"/>
      <c r="BO7" s="109"/>
      <c r="BP7" s="109"/>
      <c r="BQ7" s="109"/>
      <c r="BR7" s="51"/>
      <c r="BS7" s="51"/>
      <c r="BT7" s="51"/>
      <c r="BU7" s="51"/>
      <c r="BV7" s="51"/>
      <c r="BW7" s="51"/>
      <c r="BX7" s="51"/>
      <c r="BY7" s="51"/>
      <c r="BZ7" s="51"/>
      <c r="CA7" s="51"/>
      <c r="CB7" s="51"/>
      <c r="CC7" s="51"/>
      <c r="CD7" s="51"/>
      <c r="CE7" s="51"/>
      <c r="CF7" s="51"/>
      <c r="CG7" s="51"/>
      <c r="CH7" s="51"/>
      <c r="CI7" s="51"/>
      <c r="CJ7" s="51"/>
      <c r="CK7" s="51"/>
      <c r="CL7" s="51"/>
      <c r="CM7" s="51"/>
      <c r="CN7" s="51"/>
      <c r="CO7" s="51"/>
      <c r="CP7" s="51"/>
      <c r="CQ7" s="51"/>
      <c r="CR7" s="51"/>
      <c r="CS7" s="51"/>
      <c r="CT7" s="51"/>
      <c r="CU7" s="51"/>
      <c r="CV7" s="51"/>
      <c r="CW7" s="51"/>
      <c r="CX7" s="51"/>
      <c r="CY7" s="51"/>
      <c r="CZ7" s="51"/>
      <c r="DA7" s="51"/>
      <c r="DB7" s="51"/>
      <c r="DC7" s="51"/>
    </row>
    <row r="8" spans="1:107" ht="15.75" customHeight="1">
      <c r="A8" s="17"/>
      <c r="B8" s="248" t="s">
        <v>80</v>
      </c>
      <c r="C8" s="249"/>
      <c r="D8" s="250">
        <f>$A$1+Calendar!$AY$29</f>
        <v>46219</v>
      </c>
      <c r="E8" s="249"/>
      <c r="F8" s="249"/>
      <c r="G8" s="249"/>
      <c r="H8" s="251"/>
      <c r="I8" s="17"/>
      <c r="J8" s="253" t="s">
        <v>80</v>
      </c>
      <c r="K8" s="249"/>
      <c r="L8" s="254">
        <f>$A$1+Calendar!$AY$29+1</f>
        <v>46220</v>
      </c>
      <c r="M8" s="249"/>
      <c r="N8" s="249"/>
      <c r="O8" s="249"/>
      <c r="P8" s="255"/>
      <c r="Q8" s="17"/>
      <c r="R8" s="271" t="s">
        <v>80</v>
      </c>
      <c r="S8" s="249"/>
      <c r="T8" s="272">
        <f>$A$1+Calendar!$AY$29+2</f>
        <v>46221</v>
      </c>
      <c r="U8" s="249"/>
      <c r="V8" s="249"/>
      <c r="W8" s="249"/>
      <c r="X8" s="273"/>
      <c r="Y8" s="18"/>
      <c r="Z8" s="287" t="s">
        <v>80</v>
      </c>
      <c r="AA8" s="249"/>
      <c r="AB8" s="285">
        <f>$A$1+Calendar!$AY$29+3</f>
        <v>46222</v>
      </c>
      <c r="AC8" s="249"/>
      <c r="AD8" s="249"/>
      <c r="AE8" s="249"/>
      <c r="AF8" s="286"/>
      <c r="AG8" s="26"/>
      <c r="AH8" s="55"/>
      <c r="AI8" s="56"/>
      <c r="AJ8" s="64" t="str" cm="1">
        <f t="array" ref="AJ8">_xlfn.LET(_xlpm.a,IF($T$10&lt;&gt;"",INDEX(Setup!$AB$8:$AL$38,,MATCH($T$10,Setup!$AB$7:$AL$7,0)),{""}),_xlpm.b,IF($T$11&lt;&gt;"",INDEX(Setup!$AB$8:$AL$38,,MATCH($T$11,Setup!$AB$7:$AL$7,0)),{""}),_xlpm.c,IF($T$12&lt;&gt;"",INDEX(Setup!$AB$8:$AL$38,,MATCH($T$12,Setup!$AB$7:$AL$7,0)),{""}),_xlpm.stacked,_xlfn.VSTACK(_xlpm.a,_xlpm.b,_xlpm.c),IFERROR(TRANSPOSE(_xlfn._xlws.FILTER(_xlpm.stacked,(_xlpm.stacked&lt;&gt;0)*(_xlpm.stacked&lt;&gt;"")*(_xlpm.stacked&lt;&gt;"#N/A"))),""))</f>
        <v/>
      </c>
      <c r="AK8" s="111"/>
      <c r="AL8" s="111"/>
      <c r="AM8" s="111"/>
      <c r="AN8" s="111"/>
      <c r="AO8" s="111"/>
      <c r="AP8" s="111"/>
      <c r="AQ8" s="111"/>
      <c r="AR8" s="111"/>
      <c r="AS8" s="111"/>
      <c r="AT8" s="111"/>
      <c r="AU8" s="111"/>
      <c r="AV8" s="111"/>
      <c r="AW8" s="111"/>
      <c r="AX8" s="111"/>
      <c r="AY8" s="111"/>
      <c r="AZ8" s="111"/>
      <c r="BA8" s="111"/>
      <c r="BB8" s="111"/>
      <c r="BC8" s="111"/>
      <c r="BD8" s="111"/>
      <c r="BE8" s="111"/>
      <c r="BF8" s="111"/>
      <c r="BG8" s="111"/>
      <c r="BH8" s="111"/>
      <c r="BI8" s="111"/>
      <c r="BJ8" s="111"/>
      <c r="BK8" s="111"/>
      <c r="BL8" s="111"/>
      <c r="BM8" s="111"/>
      <c r="BN8" s="111"/>
      <c r="BO8" s="111"/>
      <c r="BP8" s="111"/>
      <c r="BQ8" s="111"/>
      <c r="BR8" s="56"/>
      <c r="BS8" s="56"/>
      <c r="BT8" s="56"/>
      <c r="BU8" s="56"/>
      <c r="BV8" s="56"/>
      <c r="BW8" s="56"/>
      <c r="BX8" s="56"/>
      <c r="BY8" s="56"/>
      <c r="BZ8" s="56"/>
      <c r="CA8" s="56"/>
      <c r="CB8" s="56"/>
      <c r="CC8" s="56"/>
      <c r="CD8" s="56"/>
      <c r="CE8" s="56"/>
      <c r="CF8" s="56"/>
      <c r="CG8" s="56"/>
      <c r="CH8" s="56"/>
      <c r="CI8" s="56"/>
      <c r="CJ8" s="56"/>
      <c r="CK8" s="56"/>
      <c r="CL8" s="56"/>
      <c r="CM8" s="56"/>
      <c r="CN8" s="56"/>
      <c r="CO8" s="56"/>
      <c r="CP8" s="56"/>
      <c r="CQ8" s="56"/>
      <c r="CR8" s="56"/>
      <c r="CS8" s="56"/>
      <c r="CT8" s="56"/>
      <c r="CU8" s="56"/>
      <c r="CV8" s="56"/>
      <c r="CW8" s="56"/>
      <c r="CX8" s="56"/>
      <c r="CY8" s="56"/>
      <c r="CZ8" s="56"/>
      <c r="DA8" s="56"/>
      <c r="DB8" s="56"/>
      <c r="DC8" s="56"/>
    </row>
    <row r="9" spans="1:107" ht="15.75" customHeight="1">
      <c r="A9" s="13"/>
      <c r="B9" s="252" t="s">
        <v>81</v>
      </c>
      <c r="C9" s="223"/>
      <c r="D9" s="222"/>
      <c r="E9" s="218"/>
      <c r="F9" s="218"/>
      <c r="G9" s="218"/>
      <c r="H9" s="224"/>
      <c r="I9" s="69"/>
      <c r="J9" s="241" t="s">
        <v>81</v>
      </c>
      <c r="K9" s="223"/>
      <c r="L9" s="222"/>
      <c r="M9" s="218"/>
      <c r="N9" s="218"/>
      <c r="O9" s="218"/>
      <c r="P9" s="216"/>
      <c r="Q9" s="69"/>
      <c r="R9" s="256" t="s">
        <v>81</v>
      </c>
      <c r="S9" s="223"/>
      <c r="T9" s="222"/>
      <c r="U9" s="218"/>
      <c r="V9" s="218"/>
      <c r="W9" s="218"/>
      <c r="X9" s="214"/>
      <c r="Y9" s="70"/>
      <c r="Z9" s="299" t="s">
        <v>81</v>
      </c>
      <c r="AA9" s="223"/>
      <c r="AB9" s="222"/>
      <c r="AC9" s="218"/>
      <c r="AD9" s="218"/>
      <c r="AE9" s="218"/>
      <c r="AF9" s="298"/>
      <c r="AG9" s="25"/>
      <c r="AH9" s="54"/>
      <c r="AI9" s="51"/>
      <c r="AJ9" s="64" t="str" cm="1">
        <f t="array" ref="AJ9">_xlfn.LET(_xlpm.a,IF($AB$10&lt;&gt;"",INDEX(Setup!$AB$8:$AL$38,,MATCH($AB$10,Setup!$AB$7:$AL$7,0)),{""}),_xlpm.b,IF($AB$11&lt;&gt;"",INDEX(Setup!$AB$8:$AL$38,,MATCH($AB$11,Setup!$AB$7:$AL$7,0)),{""}),_xlpm.c,IF($AB$12&lt;&gt;"",INDEX(Setup!$AB$8:$AL$38,,MATCH($AB$12,Setup!$AB$7:$AL$7,0)),{""}),_xlpm.stacked,_xlfn.VSTACK(_xlpm.a,_xlpm.b,_xlpm.c),IFERROR(TRANSPOSE(_xlfn._xlws.FILTER(_xlpm.stacked,(_xlpm.stacked&lt;&gt;0)*(_xlpm.stacked&lt;&gt;"")*(_xlpm.stacked&lt;&gt;"#N/A"))),""))</f>
        <v/>
      </c>
      <c r="AK9" s="109"/>
      <c r="AL9" s="109"/>
      <c r="AM9" s="109"/>
      <c r="AN9" s="109"/>
      <c r="AO9" s="109"/>
      <c r="AP9" s="109"/>
      <c r="AQ9" s="109"/>
      <c r="AR9" s="109"/>
      <c r="AS9" s="109"/>
      <c r="AT9" s="109"/>
      <c r="AU9" s="109"/>
      <c r="AV9" s="109"/>
      <c r="AW9" s="109"/>
      <c r="AX9" s="109"/>
      <c r="AY9" s="109"/>
      <c r="AZ9" s="109"/>
      <c r="BA9" s="109"/>
      <c r="BB9" s="109"/>
      <c r="BC9" s="109"/>
      <c r="BD9" s="109"/>
      <c r="BE9" s="109"/>
      <c r="BF9" s="109"/>
      <c r="BG9" s="109"/>
      <c r="BH9" s="109"/>
      <c r="BI9" s="109"/>
      <c r="BJ9" s="109"/>
      <c r="BK9" s="109"/>
      <c r="BL9" s="109"/>
      <c r="BM9" s="109"/>
      <c r="BN9" s="109"/>
      <c r="BO9" s="109"/>
      <c r="BP9" s="109"/>
      <c r="BQ9" s="109"/>
      <c r="BR9" s="51"/>
      <c r="BS9" s="51"/>
      <c r="BT9" s="51"/>
      <c r="BU9" s="51"/>
      <c r="BV9" s="51"/>
      <c r="BW9" s="51"/>
      <c r="BX9" s="51"/>
      <c r="BY9" s="51"/>
      <c r="BZ9" s="51"/>
      <c r="CA9" s="51"/>
      <c r="CB9" s="51"/>
      <c r="CC9" s="51"/>
      <c r="CD9" s="51"/>
      <c r="CE9" s="51"/>
      <c r="CF9" s="51"/>
      <c r="CG9" s="51"/>
      <c r="CH9" s="51"/>
      <c r="CI9" s="51"/>
      <c r="CJ9" s="51"/>
      <c r="CK9" s="51"/>
      <c r="CL9" s="51"/>
      <c r="CM9" s="51"/>
      <c r="CN9" s="51"/>
      <c r="CO9" s="51"/>
      <c r="CP9" s="51"/>
      <c r="CQ9" s="51"/>
      <c r="CR9" s="51"/>
      <c r="CS9" s="51"/>
      <c r="CT9" s="51"/>
      <c r="CU9" s="51"/>
      <c r="CV9" s="51"/>
      <c r="CW9" s="51"/>
      <c r="CX9" s="51"/>
      <c r="CY9" s="51"/>
      <c r="CZ9" s="51"/>
      <c r="DA9" s="51"/>
      <c r="DB9" s="51"/>
      <c r="DC9" s="51"/>
    </row>
    <row r="10" spans="1:107" ht="15.75" customHeight="1">
      <c r="A10" s="13"/>
      <c r="B10" s="257" t="s">
        <v>83</v>
      </c>
      <c r="C10" s="243"/>
      <c r="D10" s="222"/>
      <c r="E10" s="218"/>
      <c r="F10" s="218"/>
      <c r="G10" s="218"/>
      <c r="H10" s="224"/>
      <c r="I10" s="69"/>
      <c r="J10" s="242" t="s">
        <v>83</v>
      </c>
      <c r="K10" s="243"/>
      <c r="L10" s="222"/>
      <c r="M10" s="218"/>
      <c r="N10" s="218"/>
      <c r="O10" s="218"/>
      <c r="P10" s="216"/>
      <c r="Q10" s="69"/>
      <c r="R10" s="259" t="s">
        <v>83</v>
      </c>
      <c r="S10" s="243"/>
      <c r="T10" s="222"/>
      <c r="U10" s="218"/>
      <c r="V10" s="218"/>
      <c r="W10" s="218"/>
      <c r="X10" s="214"/>
      <c r="Y10" s="70"/>
      <c r="Z10" s="300" t="s">
        <v>83</v>
      </c>
      <c r="AA10" s="243"/>
      <c r="AB10" s="222"/>
      <c r="AC10" s="218"/>
      <c r="AD10" s="218"/>
      <c r="AE10" s="218"/>
      <c r="AF10" s="298"/>
      <c r="AG10" s="25"/>
      <c r="AH10" s="54"/>
      <c r="AI10" s="51"/>
      <c r="AJ10" s="64" t="str" cm="1">
        <f t="array" ref="AJ10">_xlfn.LET(_xlpm.a,IF($D$41&lt;&gt;"",INDEX(Setup!$AB$8:$AL$38,,MATCH($D$41,Setup!$AB$7:$AL$7,0)),{""}),_xlpm.b,IF($D$42&lt;&gt;"",INDEX(Setup!$AB$8:$AL$38,,MATCH($D$42,Setup!$AB$7:$AL$7,0)),{""}),_xlpm.c,IF($D$43&lt;&gt;"",INDEX(Setup!$AB$8:$AL$38,,MATCH($D$43,Setup!$AB$7:$AL$7,0)),{""}),_xlpm.stacked,_xlfn.VSTACK(_xlpm.a,_xlpm.b,_xlpm.c),IFERROR(TRANSPOSE(_xlfn._xlws.FILTER(_xlpm.stacked,(_xlpm.stacked&lt;&gt;0)*(_xlpm.stacked&lt;&gt;"")*(_xlpm.stacked&lt;&gt;"#N/A"))),""))</f>
        <v/>
      </c>
      <c r="AK10" s="109"/>
      <c r="AL10" s="109"/>
      <c r="AM10" s="109"/>
      <c r="AN10" s="109"/>
      <c r="AO10" s="109"/>
      <c r="AP10" s="109"/>
      <c r="AQ10" s="109"/>
      <c r="AR10" s="109"/>
      <c r="AS10" s="109"/>
      <c r="AT10" s="109"/>
      <c r="AU10" s="109"/>
      <c r="AV10" s="109"/>
      <c r="AW10" s="109"/>
      <c r="AX10" s="109"/>
      <c r="AY10" s="109"/>
      <c r="AZ10" s="109"/>
      <c r="BA10" s="109"/>
      <c r="BB10" s="109"/>
      <c r="BC10" s="109"/>
      <c r="BD10" s="109"/>
      <c r="BE10" s="109"/>
      <c r="BF10" s="109"/>
      <c r="BG10" s="109"/>
      <c r="BH10" s="109"/>
      <c r="BI10" s="109"/>
      <c r="BJ10" s="109"/>
      <c r="BK10" s="109"/>
      <c r="BL10" s="109"/>
      <c r="BM10" s="109"/>
      <c r="BN10" s="109"/>
      <c r="BO10" s="109"/>
      <c r="BP10" s="109"/>
      <c r="BQ10" s="109"/>
      <c r="BR10" s="51"/>
      <c r="BS10" s="51"/>
      <c r="BT10" s="51"/>
      <c r="BU10" s="51"/>
      <c r="BV10" s="51"/>
      <c r="BW10" s="51"/>
      <c r="BX10" s="51"/>
      <c r="BY10" s="51"/>
      <c r="BZ10" s="51"/>
      <c r="CA10" s="51"/>
      <c r="CB10" s="51"/>
      <c r="CC10" s="51"/>
      <c r="CD10" s="51"/>
      <c r="CE10" s="51"/>
      <c r="CF10" s="51"/>
      <c r="CG10" s="51"/>
      <c r="CH10" s="51"/>
      <c r="CI10" s="51"/>
      <c r="CJ10" s="51"/>
      <c r="CK10" s="51"/>
      <c r="CL10" s="51"/>
      <c r="CM10" s="51"/>
      <c r="CN10" s="51"/>
      <c r="CO10" s="51"/>
      <c r="CP10" s="51"/>
      <c r="CQ10" s="51"/>
      <c r="CR10" s="51"/>
      <c r="CS10" s="51"/>
      <c r="CT10" s="51"/>
      <c r="CU10" s="51"/>
      <c r="CV10" s="51"/>
      <c r="CW10" s="51"/>
      <c r="CX10" s="51"/>
      <c r="CY10" s="51"/>
      <c r="CZ10" s="51"/>
      <c r="DA10" s="51"/>
      <c r="DB10" s="51"/>
      <c r="DC10" s="51"/>
    </row>
    <row r="11" spans="1:107" ht="15.75" customHeight="1">
      <c r="A11" s="13"/>
      <c r="B11" s="153"/>
      <c r="C11" s="244"/>
      <c r="D11" s="222"/>
      <c r="E11" s="218"/>
      <c r="F11" s="218"/>
      <c r="G11" s="218"/>
      <c r="H11" s="224"/>
      <c r="I11" s="69"/>
      <c r="J11" s="183"/>
      <c r="K11" s="244"/>
      <c r="L11" s="222"/>
      <c r="M11" s="218"/>
      <c r="N11" s="218"/>
      <c r="O11" s="218"/>
      <c r="P11" s="216"/>
      <c r="Q11" s="69"/>
      <c r="R11" s="188"/>
      <c r="S11" s="244"/>
      <c r="T11" s="222"/>
      <c r="U11" s="218"/>
      <c r="V11" s="218"/>
      <c r="W11" s="218"/>
      <c r="X11" s="214"/>
      <c r="Y11" s="70"/>
      <c r="Z11" s="178"/>
      <c r="AA11" s="244"/>
      <c r="AB11" s="222"/>
      <c r="AC11" s="218"/>
      <c r="AD11" s="218"/>
      <c r="AE11" s="218"/>
      <c r="AF11" s="298"/>
      <c r="AG11" s="25"/>
      <c r="AH11" s="54"/>
      <c r="AI11" s="51"/>
      <c r="AJ11" s="64" t="str" cm="1">
        <f t="array" ref="AJ11">_xlfn.LET(_xlpm.a,IF($L$41&lt;&gt;"",INDEX(Setup!$AB$8:$AL$38,,MATCH($L$41,Setup!$AB$7:$AL$7,0)),{""}),_xlpm.b,IF($L$42&lt;&gt;"",INDEX(Setup!$AB$8:$AL$38,,MATCH($L$42,Setup!$AB$7:$AL$7,0)),{""}),_xlpm.c,IF($L$43&lt;&gt;"",INDEX(Setup!$AB$8:$AL$38,,MATCH($L$43,Setup!$AB$7:$AL$7,0)),{""}),_xlpm.stacked,_xlfn.VSTACK(_xlpm.a,_xlpm.b,_xlpm.c),IFERROR(TRANSPOSE(_xlfn._xlws.FILTER(_xlpm.stacked,(_xlpm.stacked&lt;&gt;0)*(_xlpm.stacked&lt;&gt;"")*(_xlpm.stacked&lt;&gt;"#N/A"))),""))</f>
        <v/>
      </c>
      <c r="AK11" s="109"/>
      <c r="AL11" s="109"/>
      <c r="AM11" s="109"/>
      <c r="AN11" s="109"/>
      <c r="AO11" s="109"/>
      <c r="AP11" s="109"/>
      <c r="AQ11" s="109"/>
      <c r="AR11" s="109"/>
      <c r="AS11" s="109"/>
      <c r="AT11" s="109"/>
      <c r="AU11" s="109"/>
      <c r="AV11" s="109"/>
      <c r="AW11" s="109"/>
      <c r="AX11" s="109"/>
      <c r="AY11" s="109"/>
      <c r="AZ11" s="109"/>
      <c r="BA11" s="109"/>
      <c r="BB11" s="109"/>
      <c r="BC11" s="109"/>
      <c r="BD11" s="109"/>
      <c r="BE11" s="109"/>
      <c r="BF11" s="109"/>
      <c r="BG11" s="109"/>
      <c r="BH11" s="109"/>
      <c r="BI11" s="109"/>
      <c r="BJ11" s="109"/>
      <c r="BK11" s="109"/>
      <c r="BL11" s="109"/>
      <c r="BM11" s="109"/>
      <c r="BN11" s="109"/>
      <c r="BO11" s="109"/>
      <c r="BP11" s="109"/>
      <c r="BQ11" s="109"/>
      <c r="BR11" s="51"/>
      <c r="BS11" s="51"/>
      <c r="BT11" s="51"/>
      <c r="BU11" s="51"/>
      <c r="BV11" s="51"/>
      <c r="BW11" s="51"/>
      <c r="BX11" s="51"/>
      <c r="BY11" s="51"/>
      <c r="BZ11" s="51"/>
      <c r="CA11" s="51"/>
      <c r="CB11" s="51"/>
      <c r="CC11" s="51"/>
      <c r="CD11" s="51"/>
      <c r="CE11" s="51"/>
      <c r="CF11" s="51"/>
      <c r="CG11" s="51"/>
      <c r="CH11" s="51"/>
      <c r="CI11" s="51"/>
      <c r="CJ11" s="51"/>
      <c r="CK11" s="51"/>
      <c r="CL11" s="51"/>
      <c r="CM11" s="51"/>
      <c r="CN11" s="51"/>
      <c r="CO11" s="51"/>
      <c r="CP11" s="51"/>
      <c r="CQ11" s="51"/>
      <c r="CR11" s="51"/>
      <c r="CS11" s="51"/>
      <c r="CT11" s="51"/>
      <c r="CU11" s="51"/>
      <c r="CV11" s="51"/>
      <c r="CW11" s="51"/>
      <c r="CX11" s="51"/>
      <c r="CY11" s="51"/>
      <c r="CZ11" s="51"/>
      <c r="DA11" s="51"/>
      <c r="DB11" s="51"/>
      <c r="DC11" s="51"/>
    </row>
    <row r="12" spans="1:107" ht="15.75" customHeight="1">
      <c r="A12" s="13"/>
      <c r="B12" s="258"/>
      <c r="C12" s="246"/>
      <c r="D12" s="222"/>
      <c r="E12" s="218"/>
      <c r="F12" s="218"/>
      <c r="G12" s="218"/>
      <c r="H12" s="224"/>
      <c r="I12" s="69"/>
      <c r="J12" s="245"/>
      <c r="K12" s="246"/>
      <c r="L12" s="222"/>
      <c r="M12" s="218"/>
      <c r="N12" s="218"/>
      <c r="O12" s="218"/>
      <c r="P12" s="216"/>
      <c r="Q12" s="69"/>
      <c r="R12" s="260"/>
      <c r="S12" s="246"/>
      <c r="T12" s="222"/>
      <c r="U12" s="218"/>
      <c r="V12" s="218"/>
      <c r="W12" s="218"/>
      <c r="X12" s="214"/>
      <c r="Y12" s="70"/>
      <c r="Z12" s="301"/>
      <c r="AA12" s="246"/>
      <c r="AB12" s="222"/>
      <c r="AC12" s="218"/>
      <c r="AD12" s="218"/>
      <c r="AE12" s="218"/>
      <c r="AF12" s="298"/>
      <c r="AG12" s="25"/>
      <c r="AH12" s="54"/>
      <c r="AI12" s="51"/>
      <c r="AJ12" s="64" t="str" cm="1">
        <f t="array" ref="AJ12">_xlfn.LET(_xlpm.a,IF($T$41&lt;&gt;"",INDEX(Setup!$AB$8:$AL$38,,MATCH($T$41,Setup!$AB$7:$AL$7,0)),{""}),_xlpm.b,IF($T$42&lt;&gt;"",INDEX(Setup!$AB$8:$AL$38,,MATCH($T$42,Setup!$AB$7:$AL$7,0)),{""}),_xlpm.c,IF($T$43&lt;&gt;"",INDEX(Setup!$AB$8:$AL$38,,MATCH($T$43,Setup!$AB$7:$AL$7,0)),{""}),_xlpm.stacked,_xlfn.VSTACK(_xlpm.a,_xlpm.b,_xlpm.c),IFERROR(TRANSPOSE(_xlfn._xlws.FILTER(_xlpm.stacked,(_xlpm.stacked&lt;&gt;0)*(_xlpm.stacked&lt;&gt;"")*(_xlpm.stacked&lt;&gt;"#N/A"))),""))</f>
        <v/>
      </c>
      <c r="AK12" s="109"/>
      <c r="AL12" s="109"/>
      <c r="AM12" s="109"/>
      <c r="AN12" s="109"/>
      <c r="AO12" s="109"/>
      <c r="AP12" s="109"/>
      <c r="AQ12" s="109"/>
      <c r="AR12" s="109"/>
      <c r="AS12" s="109"/>
      <c r="AT12" s="109"/>
      <c r="AU12" s="109"/>
      <c r="AV12" s="109"/>
      <c r="AW12" s="109"/>
      <c r="AX12" s="109"/>
      <c r="AY12" s="109"/>
      <c r="AZ12" s="109"/>
      <c r="BA12" s="109"/>
      <c r="BB12" s="109"/>
      <c r="BC12" s="109"/>
      <c r="BD12" s="109"/>
      <c r="BE12" s="109"/>
      <c r="BF12" s="109"/>
      <c r="BG12" s="109"/>
      <c r="BH12" s="109"/>
      <c r="BI12" s="109"/>
      <c r="BJ12" s="109"/>
      <c r="BK12" s="109"/>
      <c r="BL12" s="109"/>
      <c r="BM12" s="109"/>
      <c r="BN12" s="109"/>
      <c r="BO12" s="109"/>
      <c r="BP12" s="109"/>
      <c r="BQ12" s="109"/>
      <c r="BR12" s="51"/>
      <c r="BS12" s="51"/>
      <c r="BT12" s="51"/>
      <c r="BU12" s="51"/>
      <c r="BV12" s="51"/>
      <c r="BW12" s="51"/>
      <c r="BX12" s="51"/>
      <c r="BY12" s="51"/>
      <c r="BZ12" s="51"/>
      <c r="CA12" s="51"/>
      <c r="CB12" s="51"/>
      <c r="CC12" s="51"/>
      <c r="CD12" s="51"/>
      <c r="CE12" s="51"/>
      <c r="CF12" s="51"/>
      <c r="CG12" s="51"/>
      <c r="CH12" s="51"/>
      <c r="CI12" s="51"/>
      <c r="CJ12" s="51"/>
      <c r="CK12" s="51"/>
      <c r="CL12" s="51"/>
      <c r="CM12" s="51"/>
      <c r="CN12" s="51"/>
      <c r="CO12" s="51"/>
      <c r="CP12" s="51"/>
      <c r="CQ12" s="51"/>
      <c r="CR12" s="51"/>
      <c r="CS12" s="51"/>
      <c r="CT12" s="51"/>
      <c r="CU12" s="51"/>
      <c r="CV12" s="51"/>
      <c r="CW12" s="51"/>
      <c r="CX12" s="51"/>
      <c r="CY12" s="51"/>
      <c r="CZ12" s="51"/>
      <c r="DA12" s="51"/>
      <c r="DB12" s="51"/>
      <c r="DC12" s="51"/>
    </row>
    <row r="13" spans="1:107" ht="15.75" customHeight="1">
      <c r="A13" s="13"/>
      <c r="B13" s="240" t="s">
        <v>84</v>
      </c>
      <c r="C13" s="218"/>
      <c r="D13" s="71" t="s">
        <v>85</v>
      </c>
      <c r="E13" s="71" t="s">
        <v>86</v>
      </c>
      <c r="F13" s="71" t="s">
        <v>87</v>
      </c>
      <c r="G13" s="71" t="s">
        <v>88</v>
      </c>
      <c r="H13" s="72" t="s">
        <v>89</v>
      </c>
      <c r="I13" s="69"/>
      <c r="J13" s="217" t="s">
        <v>84</v>
      </c>
      <c r="K13" s="218"/>
      <c r="L13" s="73" t="s">
        <v>85</v>
      </c>
      <c r="M13" s="73" t="s">
        <v>86</v>
      </c>
      <c r="N13" s="73" t="s">
        <v>87</v>
      </c>
      <c r="O13" s="73" t="s">
        <v>88</v>
      </c>
      <c r="P13" s="74" t="s">
        <v>89</v>
      </c>
      <c r="Q13" s="69"/>
      <c r="R13" s="239" t="s">
        <v>84</v>
      </c>
      <c r="S13" s="218"/>
      <c r="T13" s="75" t="s">
        <v>85</v>
      </c>
      <c r="U13" s="75" t="s">
        <v>86</v>
      </c>
      <c r="V13" s="75" t="s">
        <v>87</v>
      </c>
      <c r="W13" s="75" t="s">
        <v>88</v>
      </c>
      <c r="X13" s="76" t="s">
        <v>89</v>
      </c>
      <c r="Y13" s="70"/>
      <c r="Z13" s="296" t="s">
        <v>84</v>
      </c>
      <c r="AA13" s="218"/>
      <c r="AB13" s="77" t="s">
        <v>85</v>
      </c>
      <c r="AC13" s="77" t="s">
        <v>86</v>
      </c>
      <c r="AD13" s="77" t="s">
        <v>87</v>
      </c>
      <c r="AE13" s="77" t="s">
        <v>88</v>
      </c>
      <c r="AF13" s="78" t="s">
        <v>89</v>
      </c>
      <c r="AG13" s="25"/>
      <c r="AH13" s="54"/>
      <c r="AI13" s="51"/>
      <c r="AJ13" s="62"/>
      <c r="AK13" s="109"/>
      <c r="AL13" s="109"/>
      <c r="AM13" s="109"/>
      <c r="AN13" s="109"/>
      <c r="AO13" s="109"/>
      <c r="AP13" s="109"/>
      <c r="AQ13" s="109"/>
      <c r="AR13" s="109"/>
      <c r="AS13" s="109"/>
      <c r="AT13" s="109"/>
      <c r="AU13" s="109"/>
      <c r="AV13" s="109"/>
      <c r="AW13" s="109"/>
      <c r="AX13" s="109"/>
      <c r="AY13" s="109"/>
      <c r="AZ13" s="109"/>
      <c r="BA13" s="109"/>
      <c r="BB13" s="109"/>
      <c r="BC13" s="109"/>
      <c r="BD13" s="109"/>
      <c r="BE13" s="109"/>
      <c r="BF13" s="109"/>
      <c r="BG13" s="109"/>
      <c r="BH13" s="109"/>
      <c r="BI13" s="109"/>
      <c r="BJ13" s="109"/>
      <c r="BK13" s="109"/>
      <c r="BL13" s="109"/>
      <c r="BM13" s="109"/>
      <c r="BN13" s="109"/>
      <c r="BO13" s="109"/>
      <c r="BP13" s="109"/>
      <c r="BQ13" s="109"/>
      <c r="BR13" s="51"/>
      <c r="BS13" s="51"/>
      <c r="BT13" s="51"/>
      <c r="BU13" s="51"/>
      <c r="BV13" s="51"/>
      <c r="BW13" s="51"/>
      <c r="BX13" s="51"/>
      <c r="BY13" s="51"/>
      <c r="BZ13" s="51"/>
      <c r="CA13" s="51"/>
      <c r="CB13" s="51"/>
      <c r="CC13" s="51"/>
      <c r="CD13" s="51"/>
      <c r="CE13" s="51"/>
      <c r="CF13" s="51"/>
      <c r="CG13" s="51"/>
      <c r="CH13" s="51"/>
      <c r="CI13" s="51"/>
      <c r="CJ13" s="51"/>
      <c r="CK13" s="51"/>
      <c r="CL13" s="51"/>
      <c r="CM13" s="51"/>
      <c r="CN13" s="51"/>
      <c r="CO13" s="51"/>
      <c r="CP13" s="51"/>
      <c r="CQ13" s="51"/>
      <c r="CR13" s="51"/>
      <c r="CS13" s="51"/>
      <c r="CT13" s="51"/>
      <c r="CU13" s="51"/>
      <c r="CV13" s="51"/>
      <c r="CW13" s="51"/>
      <c r="CX13" s="51"/>
      <c r="CY13" s="51"/>
      <c r="CZ13" s="51"/>
      <c r="DA13" s="51"/>
      <c r="DB13" s="51"/>
      <c r="DC13" s="51"/>
    </row>
    <row r="14" spans="1:107" ht="15.75" customHeight="1">
      <c r="A14" s="16"/>
      <c r="B14" s="79"/>
      <c r="C14" s="80"/>
      <c r="D14" s="81"/>
      <c r="E14" s="81"/>
      <c r="F14" s="81"/>
      <c r="G14" s="81"/>
      <c r="H14" s="82"/>
      <c r="I14" s="69"/>
      <c r="J14" s="83"/>
      <c r="K14" s="80"/>
      <c r="L14" s="81"/>
      <c r="M14" s="81"/>
      <c r="N14" s="81"/>
      <c r="O14" s="81"/>
      <c r="P14" s="84"/>
      <c r="Q14" s="69"/>
      <c r="R14" s="85"/>
      <c r="S14" s="80"/>
      <c r="T14" s="81"/>
      <c r="U14" s="81"/>
      <c r="V14" s="81"/>
      <c r="W14" s="81"/>
      <c r="X14" s="86"/>
      <c r="Y14" s="70"/>
      <c r="Z14" s="87"/>
      <c r="AA14" s="80"/>
      <c r="AB14" s="81"/>
      <c r="AC14" s="81"/>
      <c r="AD14" s="81"/>
      <c r="AE14" s="81"/>
      <c r="AF14" s="88"/>
      <c r="AG14" s="25"/>
      <c r="AH14" s="54"/>
      <c r="AI14" s="51"/>
      <c r="AJ14" s="109"/>
      <c r="AK14" s="109"/>
      <c r="AL14" s="109"/>
      <c r="AM14" s="109"/>
      <c r="AN14" s="109"/>
      <c r="AO14" s="109"/>
      <c r="AP14" s="109"/>
      <c r="AQ14" s="109"/>
      <c r="AR14" s="109"/>
      <c r="AS14" s="109"/>
      <c r="AT14" s="109"/>
      <c r="AU14" s="109"/>
      <c r="AV14" s="109"/>
      <c r="AW14" s="109"/>
      <c r="AX14" s="109"/>
      <c r="AY14" s="109"/>
      <c r="AZ14" s="109"/>
      <c r="BA14" s="109"/>
      <c r="BB14" s="109"/>
      <c r="BC14" s="109"/>
      <c r="BD14" s="109"/>
      <c r="BE14" s="109"/>
      <c r="BF14" s="109"/>
      <c r="BG14" s="109"/>
      <c r="BH14" s="109"/>
      <c r="BI14" s="109"/>
      <c r="BJ14" s="109"/>
      <c r="BK14" s="109"/>
      <c r="BL14" s="109"/>
      <c r="BM14" s="109"/>
      <c r="BN14" s="109"/>
      <c r="BO14" s="109"/>
      <c r="BP14" s="109"/>
      <c r="BQ14" s="109"/>
      <c r="BR14" s="51"/>
      <c r="BS14" s="51"/>
      <c r="BT14" s="51"/>
      <c r="BU14" s="51"/>
      <c r="BV14" s="51"/>
      <c r="BW14" s="51"/>
      <c r="BX14" s="51"/>
      <c r="BY14" s="51"/>
      <c r="BZ14" s="51"/>
      <c r="CA14" s="51"/>
      <c r="CB14" s="51"/>
      <c r="CC14" s="51"/>
      <c r="CD14" s="51"/>
      <c r="CE14" s="51"/>
      <c r="CF14" s="51"/>
      <c r="CG14" s="51"/>
      <c r="CH14" s="51"/>
      <c r="CI14" s="51"/>
      <c r="CJ14" s="51"/>
      <c r="CK14" s="51"/>
      <c r="CL14" s="51"/>
      <c r="CM14" s="51"/>
      <c r="CN14" s="51"/>
      <c r="CO14" s="51"/>
      <c r="CP14" s="51"/>
      <c r="CQ14" s="51"/>
      <c r="CR14" s="51"/>
      <c r="CS14" s="51"/>
      <c r="CT14" s="51"/>
      <c r="CU14" s="51"/>
      <c r="CV14" s="51"/>
      <c r="CW14" s="51"/>
      <c r="CX14" s="51"/>
      <c r="CY14" s="51"/>
      <c r="CZ14" s="51"/>
      <c r="DA14" s="51"/>
      <c r="DB14" s="51"/>
      <c r="DC14" s="51"/>
    </row>
    <row r="15" spans="1:107" ht="15.75" customHeight="1">
      <c r="A15" s="13"/>
      <c r="B15" s="89"/>
      <c r="C15" s="80"/>
      <c r="D15" s="81"/>
      <c r="E15" s="81"/>
      <c r="F15" s="81"/>
      <c r="G15" s="81"/>
      <c r="H15" s="82"/>
      <c r="I15" s="69"/>
      <c r="J15" s="90"/>
      <c r="K15" s="80"/>
      <c r="L15" s="81"/>
      <c r="M15" s="81"/>
      <c r="N15" s="81"/>
      <c r="O15" s="81"/>
      <c r="P15" s="84"/>
      <c r="Q15" s="69"/>
      <c r="R15" s="91"/>
      <c r="S15" s="80"/>
      <c r="T15" s="81"/>
      <c r="U15" s="81"/>
      <c r="V15" s="81"/>
      <c r="W15" s="81"/>
      <c r="X15" s="86"/>
      <c r="Y15" s="70"/>
      <c r="Z15" s="92"/>
      <c r="AA15" s="80"/>
      <c r="AB15" s="81"/>
      <c r="AC15" s="81"/>
      <c r="AD15" s="81"/>
      <c r="AE15" s="81"/>
      <c r="AF15" s="88"/>
      <c r="AG15" s="25"/>
      <c r="AH15" s="54"/>
      <c r="AI15" s="51"/>
      <c r="AJ15" s="109"/>
      <c r="AK15" s="109"/>
      <c r="AL15" s="109"/>
      <c r="AM15" s="109"/>
      <c r="AN15" s="109"/>
      <c r="AO15" s="109"/>
      <c r="AP15" s="109"/>
      <c r="AQ15" s="109"/>
      <c r="AR15" s="109"/>
      <c r="AS15" s="109"/>
      <c r="AT15" s="109"/>
      <c r="AU15" s="109"/>
      <c r="AV15" s="109"/>
      <c r="AW15" s="109"/>
      <c r="AX15" s="109"/>
      <c r="AY15" s="109"/>
      <c r="AZ15" s="109"/>
      <c r="BA15" s="109"/>
      <c r="BB15" s="109"/>
      <c r="BC15" s="109"/>
      <c r="BD15" s="109"/>
      <c r="BE15" s="109"/>
      <c r="BF15" s="109"/>
      <c r="BG15" s="109"/>
      <c r="BH15" s="109"/>
      <c r="BI15" s="109"/>
      <c r="BJ15" s="109"/>
      <c r="BK15" s="109"/>
      <c r="BL15" s="109"/>
      <c r="BM15" s="109"/>
      <c r="BN15" s="109"/>
      <c r="BO15" s="109"/>
      <c r="BP15" s="109"/>
      <c r="BQ15" s="109"/>
      <c r="BR15" s="51"/>
      <c r="BS15" s="51"/>
      <c r="BT15" s="51"/>
      <c r="BU15" s="51"/>
      <c r="BV15" s="51"/>
      <c r="BW15" s="51"/>
      <c r="BX15" s="51"/>
      <c r="BY15" s="51"/>
      <c r="BZ15" s="51"/>
      <c r="CA15" s="51"/>
      <c r="CB15" s="51"/>
      <c r="CC15" s="51"/>
      <c r="CD15" s="51"/>
      <c r="CE15" s="51"/>
      <c r="CF15" s="51"/>
      <c r="CG15" s="51"/>
      <c r="CH15" s="51"/>
      <c r="CI15" s="51"/>
      <c r="CJ15" s="51"/>
      <c r="CK15" s="51"/>
      <c r="CL15" s="51"/>
      <c r="CM15" s="51"/>
      <c r="CN15" s="51"/>
      <c r="CO15" s="51"/>
      <c r="CP15" s="51"/>
      <c r="CQ15" s="51"/>
      <c r="CR15" s="51"/>
      <c r="CS15" s="51"/>
      <c r="CT15" s="51"/>
      <c r="CU15" s="51"/>
      <c r="CV15" s="51"/>
      <c r="CW15" s="51"/>
      <c r="CX15" s="51"/>
      <c r="CY15" s="51"/>
      <c r="CZ15" s="51"/>
      <c r="DA15" s="51"/>
      <c r="DB15" s="51"/>
      <c r="DC15" s="51"/>
    </row>
    <row r="16" spans="1:107" ht="15.75" customHeight="1">
      <c r="A16" s="13"/>
      <c r="B16" s="89"/>
      <c r="C16" s="80"/>
      <c r="D16" s="81"/>
      <c r="E16" s="81"/>
      <c r="F16" s="81"/>
      <c r="G16" s="81"/>
      <c r="H16" s="82"/>
      <c r="I16" s="69"/>
      <c r="J16" s="90"/>
      <c r="K16" s="80"/>
      <c r="L16" s="81"/>
      <c r="M16" s="81"/>
      <c r="N16" s="81"/>
      <c r="O16" s="81"/>
      <c r="P16" s="84"/>
      <c r="Q16" s="69"/>
      <c r="R16" s="91"/>
      <c r="S16" s="80"/>
      <c r="T16" s="81"/>
      <c r="U16" s="81"/>
      <c r="V16" s="81"/>
      <c r="W16" s="81"/>
      <c r="X16" s="86"/>
      <c r="Y16" s="70"/>
      <c r="Z16" s="92"/>
      <c r="AA16" s="80"/>
      <c r="AB16" s="81"/>
      <c r="AC16" s="81"/>
      <c r="AD16" s="81"/>
      <c r="AE16" s="81"/>
      <c r="AF16" s="88"/>
      <c r="AG16" s="25"/>
      <c r="AH16" s="54"/>
      <c r="AI16" s="51"/>
      <c r="AJ16" s="109"/>
      <c r="AK16" s="109"/>
      <c r="AL16" s="109"/>
      <c r="AM16" s="109"/>
      <c r="AN16" s="109"/>
      <c r="AO16" s="109"/>
      <c r="AP16" s="109"/>
      <c r="AQ16" s="109"/>
      <c r="AR16" s="109"/>
      <c r="AS16" s="109"/>
      <c r="AT16" s="109"/>
      <c r="AU16" s="109"/>
      <c r="AV16" s="109"/>
      <c r="AW16" s="109"/>
      <c r="AX16" s="109"/>
      <c r="AY16" s="109"/>
      <c r="AZ16" s="109"/>
      <c r="BA16" s="109"/>
      <c r="BB16" s="109"/>
      <c r="BC16" s="109"/>
      <c r="BD16" s="109"/>
      <c r="BE16" s="109"/>
      <c r="BF16" s="109"/>
      <c r="BG16" s="109"/>
      <c r="BH16" s="109"/>
      <c r="BI16" s="109"/>
      <c r="BJ16" s="109"/>
      <c r="BK16" s="109"/>
      <c r="BL16" s="109"/>
      <c r="BM16" s="109"/>
      <c r="BN16" s="109"/>
      <c r="BO16" s="109"/>
      <c r="BP16" s="109"/>
      <c r="BQ16" s="109"/>
      <c r="BR16" s="51"/>
      <c r="BS16" s="51"/>
      <c r="BT16" s="51"/>
      <c r="BU16" s="51"/>
      <c r="BV16" s="51"/>
      <c r="BW16" s="51"/>
      <c r="BX16" s="51"/>
      <c r="BY16" s="51"/>
      <c r="BZ16" s="51"/>
      <c r="CA16" s="51"/>
      <c r="CB16" s="51"/>
      <c r="CC16" s="51"/>
      <c r="CD16" s="51"/>
      <c r="CE16" s="51"/>
      <c r="CF16" s="51"/>
      <c r="CG16" s="51"/>
      <c r="CH16" s="51"/>
      <c r="CI16" s="51"/>
      <c r="CJ16" s="51"/>
      <c r="CK16" s="51"/>
      <c r="CL16" s="51"/>
      <c r="CM16" s="51"/>
      <c r="CN16" s="51"/>
      <c r="CO16" s="51"/>
      <c r="CP16" s="51"/>
      <c r="CQ16" s="51"/>
      <c r="CR16" s="51"/>
      <c r="CS16" s="51"/>
      <c r="CT16" s="51"/>
      <c r="CU16" s="51"/>
      <c r="CV16" s="51"/>
      <c r="CW16" s="51"/>
      <c r="CX16" s="51"/>
      <c r="CY16" s="51"/>
      <c r="CZ16" s="51"/>
      <c r="DA16" s="51"/>
      <c r="DB16" s="51"/>
      <c r="DC16" s="51"/>
    </row>
    <row r="17" spans="1:107" ht="15.75" customHeight="1">
      <c r="A17" s="13"/>
      <c r="B17" s="89"/>
      <c r="C17" s="80"/>
      <c r="D17" s="81"/>
      <c r="E17" s="81"/>
      <c r="F17" s="81"/>
      <c r="G17" s="81"/>
      <c r="H17" s="82"/>
      <c r="I17" s="69"/>
      <c r="J17" s="90"/>
      <c r="K17" s="80"/>
      <c r="L17" s="81"/>
      <c r="M17" s="81"/>
      <c r="N17" s="81"/>
      <c r="O17" s="81"/>
      <c r="P17" s="84"/>
      <c r="Q17" s="69"/>
      <c r="R17" s="91"/>
      <c r="S17" s="80"/>
      <c r="T17" s="81"/>
      <c r="U17" s="81"/>
      <c r="V17" s="81"/>
      <c r="W17" s="81"/>
      <c r="X17" s="86"/>
      <c r="Y17" s="70"/>
      <c r="Z17" s="92"/>
      <c r="AA17" s="80"/>
      <c r="AB17" s="81"/>
      <c r="AC17" s="81"/>
      <c r="AD17" s="81"/>
      <c r="AE17" s="81"/>
      <c r="AF17" s="88"/>
      <c r="AG17" s="25"/>
      <c r="AH17" s="51"/>
      <c r="AI17" s="51"/>
      <c r="AJ17" s="109"/>
      <c r="AK17" s="109"/>
      <c r="AL17" s="109"/>
      <c r="AM17" s="109"/>
      <c r="AN17" s="109"/>
      <c r="AO17" s="109"/>
      <c r="AP17" s="109"/>
      <c r="AQ17" s="109"/>
      <c r="AR17" s="109"/>
      <c r="AS17" s="109"/>
      <c r="AT17" s="109"/>
      <c r="AU17" s="109"/>
      <c r="AV17" s="109"/>
      <c r="AW17" s="109"/>
      <c r="AX17" s="109"/>
      <c r="AY17" s="109"/>
      <c r="AZ17" s="109"/>
      <c r="BA17" s="109"/>
      <c r="BB17" s="109"/>
      <c r="BC17" s="109"/>
      <c r="BD17" s="109"/>
      <c r="BE17" s="109"/>
      <c r="BF17" s="109"/>
      <c r="BG17" s="109"/>
      <c r="BH17" s="109"/>
      <c r="BI17" s="109"/>
      <c r="BJ17" s="109"/>
      <c r="BK17" s="109"/>
      <c r="BL17" s="109"/>
      <c r="BM17" s="109"/>
      <c r="BN17" s="109"/>
      <c r="BO17" s="109"/>
      <c r="BP17" s="109"/>
      <c r="BQ17" s="109"/>
      <c r="BR17" s="51"/>
      <c r="BS17" s="51"/>
      <c r="BT17" s="51"/>
      <c r="BU17" s="51"/>
      <c r="BV17" s="51"/>
      <c r="BW17" s="51"/>
      <c r="BX17" s="51"/>
      <c r="BY17" s="51"/>
      <c r="BZ17" s="51"/>
      <c r="CA17" s="51"/>
      <c r="CB17" s="51"/>
      <c r="CC17" s="51"/>
      <c r="CD17" s="51"/>
      <c r="CE17" s="51"/>
      <c r="CF17" s="51"/>
      <c r="CG17" s="51"/>
      <c r="CH17" s="51"/>
      <c r="CI17" s="51"/>
      <c r="CJ17" s="51"/>
      <c r="CK17" s="51"/>
      <c r="CL17" s="51"/>
      <c r="CM17" s="51"/>
      <c r="CN17" s="51"/>
      <c r="CO17" s="51"/>
      <c r="CP17" s="51"/>
      <c r="CQ17" s="51"/>
      <c r="CR17" s="51"/>
      <c r="CS17" s="51"/>
      <c r="CT17" s="51"/>
      <c r="CU17" s="51"/>
      <c r="CV17" s="51"/>
      <c r="CW17" s="51"/>
      <c r="CX17" s="51"/>
      <c r="CY17" s="51"/>
      <c r="CZ17" s="51"/>
      <c r="DA17" s="51"/>
      <c r="DB17" s="51"/>
      <c r="DC17" s="51"/>
    </row>
    <row r="18" spans="1:107" ht="15.75" customHeight="1">
      <c r="A18" s="13"/>
      <c r="B18" s="89"/>
      <c r="C18" s="80"/>
      <c r="D18" s="81"/>
      <c r="E18" s="81"/>
      <c r="F18" s="81"/>
      <c r="G18" s="81"/>
      <c r="H18" s="82"/>
      <c r="I18" s="69"/>
      <c r="J18" s="90"/>
      <c r="K18" s="80"/>
      <c r="L18" s="81"/>
      <c r="M18" s="81"/>
      <c r="N18" s="81"/>
      <c r="O18" s="81"/>
      <c r="P18" s="84"/>
      <c r="Q18" s="69"/>
      <c r="R18" s="91"/>
      <c r="S18" s="80"/>
      <c r="T18" s="81"/>
      <c r="U18" s="81"/>
      <c r="V18" s="81"/>
      <c r="W18" s="81"/>
      <c r="X18" s="86"/>
      <c r="Y18" s="70"/>
      <c r="Z18" s="92"/>
      <c r="AA18" s="80"/>
      <c r="AB18" s="81"/>
      <c r="AC18" s="81"/>
      <c r="AD18" s="81"/>
      <c r="AE18" s="81"/>
      <c r="AF18" s="88"/>
      <c r="AG18" s="25"/>
      <c r="AH18" s="51"/>
      <c r="AI18" s="51"/>
      <c r="AJ18" s="109"/>
      <c r="AK18" s="109"/>
      <c r="AL18" s="109"/>
      <c r="AM18" s="109"/>
      <c r="AN18" s="109"/>
      <c r="AO18" s="109"/>
      <c r="AP18" s="109"/>
      <c r="AQ18" s="109"/>
      <c r="AR18" s="109"/>
      <c r="AS18" s="109"/>
      <c r="AT18" s="109"/>
      <c r="AU18" s="109"/>
      <c r="AV18" s="109"/>
      <c r="AW18" s="109"/>
      <c r="AX18" s="109"/>
      <c r="AY18" s="109"/>
      <c r="AZ18" s="109"/>
      <c r="BA18" s="109"/>
      <c r="BB18" s="109"/>
      <c r="BC18" s="109"/>
      <c r="BD18" s="109"/>
      <c r="BE18" s="109"/>
      <c r="BF18" s="109"/>
      <c r="BG18" s="109"/>
      <c r="BH18" s="109"/>
      <c r="BI18" s="109"/>
      <c r="BJ18" s="109"/>
      <c r="BK18" s="109"/>
      <c r="BL18" s="109"/>
      <c r="BM18" s="109"/>
      <c r="BN18" s="109"/>
      <c r="BO18" s="109"/>
      <c r="BP18" s="109"/>
      <c r="BQ18" s="109"/>
      <c r="BR18" s="51"/>
      <c r="BS18" s="51"/>
      <c r="BT18" s="51"/>
      <c r="BU18" s="51"/>
      <c r="BV18" s="51"/>
      <c r="BW18" s="51"/>
      <c r="BX18" s="51"/>
      <c r="BY18" s="51"/>
      <c r="BZ18" s="51"/>
      <c r="CA18" s="51"/>
      <c r="CB18" s="51"/>
      <c r="CC18" s="51"/>
      <c r="CD18" s="51"/>
      <c r="CE18" s="51"/>
      <c r="CF18" s="51"/>
      <c r="CG18" s="51"/>
      <c r="CH18" s="51"/>
      <c r="CI18" s="51"/>
      <c r="CJ18" s="51"/>
      <c r="CK18" s="51"/>
      <c r="CL18" s="51"/>
      <c r="CM18" s="51"/>
      <c r="CN18" s="51"/>
      <c r="CO18" s="51"/>
      <c r="CP18" s="51"/>
      <c r="CQ18" s="51"/>
      <c r="CR18" s="51"/>
      <c r="CS18" s="51"/>
      <c r="CT18" s="51"/>
      <c r="CU18" s="51"/>
      <c r="CV18" s="51"/>
      <c r="CW18" s="51"/>
      <c r="CX18" s="51"/>
      <c r="CY18" s="51"/>
      <c r="CZ18" s="51"/>
      <c r="DA18" s="51"/>
      <c r="DB18" s="51"/>
      <c r="DC18" s="51"/>
    </row>
    <row r="19" spans="1:107" ht="15.75" customHeight="1">
      <c r="A19" s="13"/>
      <c r="B19" s="89"/>
      <c r="C19" s="80"/>
      <c r="D19" s="81"/>
      <c r="E19" s="81"/>
      <c r="F19" s="81"/>
      <c r="G19" s="81"/>
      <c r="H19" s="82"/>
      <c r="I19" s="69"/>
      <c r="J19" s="90"/>
      <c r="K19" s="80"/>
      <c r="L19" s="81"/>
      <c r="M19" s="81"/>
      <c r="N19" s="81"/>
      <c r="O19" s="81"/>
      <c r="P19" s="84"/>
      <c r="Q19" s="69"/>
      <c r="R19" s="91"/>
      <c r="S19" s="80"/>
      <c r="T19" s="81"/>
      <c r="U19" s="81"/>
      <c r="V19" s="81"/>
      <c r="W19" s="81"/>
      <c r="X19" s="86"/>
      <c r="Y19" s="70"/>
      <c r="Z19" s="92"/>
      <c r="AA19" s="80"/>
      <c r="AB19" s="81"/>
      <c r="AC19" s="81"/>
      <c r="AD19" s="81"/>
      <c r="AE19" s="81"/>
      <c r="AF19" s="88"/>
      <c r="AG19" s="25"/>
      <c r="AH19" s="51"/>
      <c r="AI19" s="51"/>
      <c r="AJ19" s="109"/>
      <c r="AK19" s="109"/>
      <c r="AL19" s="109"/>
      <c r="AM19" s="109"/>
      <c r="AN19" s="109"/>
      <c r="AO19" s="109"/>
      <c r="AP19" s="109"/>
      <c r="AQ19" s="109"/>
      <c r="AR19" s="109"/>
      <c r="AS19" s="109"/>
      <c r="AT19" s="109"/>
      <c r="AU19" s="109"/>
      <c r="AV19" s="109"/>
      <c r="AW19" s="109"/>
      <c r="AX19" s="109"/>
      <c r="AY19" s="109"/>
      <c r="AZ19" s="109"/>
      <c r="BA19" s="109"/>
      <c r="BB19" s="109"/>
      <c r="BC19" s="109"/>
      <c r="BD19" s="109"/>
      <c r="BE19" s="109"/>
      <c r="BF19" s="109"/>
      <c r="BG19" s="109"/>
      <c r="BH19" s="109"/>
      <c r="BI19" s="109"/>
      <c r="BJ19" s="109"/>
      <c r="BK19" s="109"/>
      <c r="BL19" s="109"/>
      <c r="BM19" s="109"/>
      <c r="BN19" s="109"/>
      <c r="BO19" s="109"/>
      <c r="BP19" s="109"/>
      <c r="BQ19" s="109"/>
      <c r="BR19" s="51"/>
      <c r="BS19" s="51"/>
      <c r="BT19" s="51"/>
      <c r="BU19" s="51"/>
      <c r="BV19" s="51"/>
      <c r="BW19" s="51"/>
      <c r="BX19" s="51"/>
      <c r="BY19" s="51"/>
      <c r="BZ19" s="51"/>
      <c r="CA19" s="51"/>
      <c r="CB19" s="51"/>
      <c r="CC19" s="51"/>
      <c r="CD19" s="51"/>
      <c r="CE19" s="51"/>
      <c r="CF19" s="51"/>
      <c r="CG19" s="51"/>
      <c r="CH19" s="51"/>
      <c r="CI19" s="51"/>
      <c r="CJ19" s="51"/>
      <c r="CK19" s="51"/>
      <c r="CL19" s="51"/>
      <c r="CM19" s="51"/>
      <c r="CN19" s="51"/>
      <c r="CO19" s="51"/>
      <c r="CP19" s="51"/>
      <c r="CQ19" s="51"/>
      <c r="CR19" s="51"/>
      <c r="CS19" s="51"/>
      <c r="CT19" s="51"/>
      <c r="CU19" s="51"/>
      <c r="CV19" s="51"/>
      <c r="CW19" s="51"/>
      <c r="CX19" s="51"/>
      <c r="CY19" s="51"/>
      <c r="CZ19" s="51"/>
      <c r="DA19" s="51"/>
      <c r="DB19" s="51"/>
      <c r="DC19" s="51"/>
    </row>
    <row r="20" spans="1:107" ht="15.75" customHeight="1">
      <c r="A20" s="13"/>
      <c r="B20" s="89"/>
      <c r="C20" s="80"/>
      <c r="D20" s="81"/>
      <c r="E20" s="81"/>
      <c r="F20" s="81"/>
      <c r="G20" s="81"/>
      <c r="H20" s="82"/>
      <c r="I20" s="69"/>
      <c r="J20" s="90"/>
      <c r="K20" s="80"/>
      <c r="L20" s="81"/>
      <c r="M20" s="81"/>
      <c r="N20" s="81"/>
      <c r="O20" s="81"/>
      <c r="P20" s="84"/>
      <c r="Q20" s="69"/>
      <c r="R20" s="91"/>
      <c r="S20" s="80"/>
      <c r="T20" s="81"/>
      <c r="U20" s="81"/>
      <c r="V20" s="81"/>
      <c r="W20" s="81"/>
      <c r="X20" s="86"/>
      <c r="Y20" s="70"/>
      <c r="Z20" s="92"/>
      <c r="AA20" s="80"/>
      <c r="AB20" s="81"/>
      <c r="AC20" s="81"/>
      <c r="AD20" s="81"/>
      <c r="AE20" s="81"/>
      <c r="AF20" s="88"/>
      <c r="AG20" s="25"/>
      <c r="AH20" s="51"/>
      <c r="AI20" s="51"/>
      <c r="AJ20" s="109"/>
      <c r="AK20" s="109"/>
      <c r="AL20" s="109"/>
      <c r="AM20" s="109"/>
      <c r="AN20" s="109"/>
      <c r="AO20" s="109"/>
      <c r="AP20" s="109"/>
      <c r="AQ20" s="109"/>
      <c r="AR20" s="109"/>
      <c r="AS20" s="109"/>
      <c r="AT20" s="109"/>
      <c r="AU20" s="109"/>
      <c r="AV20" s="109"/>
      <c r="AW20" s="109"/>
      <c r="AX20" s="109"/>
      <c r="AY20" s="109"/>
      <c r="AZ20" s="109"/>
      <c r="BA20" s="109"/>
      <c r="BB20" s="109"/>
      <c r="BC20" s="109"/>
      <c r="BD20" s="109"/>
      <c r="BE20" s="109"/>
      <c r="BF20" s="109"/>
      <c r="BG20" s="109"/>
      <c r="BH20" s="109"/>
      <c r="BI20" s="109"/>
      <c r="BJ20" s="109"/>
      <c r="BK20" s="109"/>
      <c r="BL20" s="109"/>
      <c r="BM20" s="109"/>
      <c r="BN20" s="109"/>
      <c r="BO20" s="109"/>
      <c r="BP20" s="109"/>
      <c r="BQ20" s="109"/>
      <c r="BR20" s="51"/>
      <c r="BS20" s="51"/>
      <c r="BT20" s="51"/>
      <c r="BU20" s="51"/>
      <c r="BV20" s="51"/>
      <c r="BW20" s="51"/>
      <c r="BX20" s="51"/>
      <c r="BY20" s="51"/>
      <c r="BZ20" s="51"/>
      <c r="CA20" s="51"/>
      <c r="CB20" s="51"/>
      <c r="CC20" s="51"/>
      <c r="CD20" s="51"/>
      <c r="CE20" s="51"/>
      <c r="CF20" s="51"/>
      <c r="CG20" s="51"/>
      <c r="CH20" s="51"/>
      <c r="CI20" s="51"/>
      <c r="CJ20" s="51"/>
      <c r="CK20" s="51"/>
      <c r="CL20" s="51"/>
      <c r="CM20" s="51"/>
      <c r="CN20" s="51"/>
      <c r="CO20" s="51"/>
      <c r="CP20" s="51"/>
      <c r="CQ20" s="51"/>
      <c r="CR20" s="51"/>
      <c r="CS20" s="51"/>
      <c r="CT20" s="51"/>
      <c r="CU20" s="51"/>
      <c r="CV20" s="51"/>
      <c r="CW20" s="51"/>
      <c r="CX20" s="51"/>
      <c r="CY20" s="51"/>
      <c r="CZ20" s="51"/>
      <c r="DA20" s="51"/>
      <c r="DB20" s="51"/>
      <c r="DC20" s="51"/>
    </row>
    <row r="21" spans="1:107" ht="15.75" customHeight="1">
      <c r="A21" s="13"/>
      <c r="B21" s="89"/>
      <c r="C21" s="80"/>
      <c r="D21" s="81"/>
      <c r="E21" s="81"/>
      <c r="F21" s="81"/>
      <c r="G21" s="81"/>
      <c r="H21" s="82"/>
      <c r="I21" s="69"/>
      <c r="J21" s="90"/>
      <c r="K21" s="80"/>
      <c r="L21" s="81"/>
      <c r="M21" s="81"/>
      <c r="N21" s="81"/>
      <c r="O21" s="81"/>
      <c r="P21" s="84"/>
      <c r="Q21" s="69"/>
      <c r="R21" s="91"/>
      <c r="S21" s="80"/>
      <c r="T21" s="81"/>
      <c r="U21" s="81"/>
      <c r="V21" s="81"/>
      <c r="W21" s="81"/>
      <c r="X21" s="86"/>
      <c r="Y21" s="70"/>
      <c r="Z21" s="92"/>
      <c r="AA21" s="80"/>
      <c r="AB21" s="81"/>
      <c r="AC21" s="81"/>
      <c r="AD21" s="81"/>
      <c r="AE21" s="81"/>
      <c r="AF21" s="88"/>
      <c r="AG21" s="25"/>
      <c r="AH21" s="51"/>
      <c r="AI21" s="51"/>
      <c r="AJ21" s="109"/>
      <c r="AK21" s="109"/>
      <c r="AL21" s="109"/>
      <c r="AM21" s="109"/>
      <c r="AN21" s="109"/>
      <c r="AO21" s="109"/>
      <c r="AP21" s="109"/>
      <c r="AQ21" s="109"/>
      <c r="AR21" s="109"/>
      <c r="AS21" s="109"/>
      <c r="AT21" s="109"/>
      <c r="AU21" s="109"/>
      <c r="AV21" s="109"/>
      <c r="AW21" s="109"/>
      <c r="AX21" s="109"/>
      <c r="AY21" s="109"/>
      <c r="AZ21" s="109"/>
      <c r="BA21" s="109"/>
      <c r="BB21" s="109"/>
      <c r="BC21" s="109"/>
      <c r="BD21" s="109"/>
      <c r="BE21" s="109"/>
      <c r="BF21" s="109"/>
      <c r="BG21" s="109"/>
      <c r="BH21" s="109"/>
      <c r="BI21" s="109"/>
      <c r="BJ21" s="109"/>
      <c r="BK21" s="109"/>
      <c r="BL21" s="109"/>
      <c r="BM21" s="109"/>
      <c r="BN21" s="109"/>
      <c r="BO21" s="109"/>
      <c r="BP21" s="109"/>
      <c r="BQ21" s="109"/>
      <c r="BR21" s="51"/>
      <c r="BS21" s="51"/>
      <c r="BT21" s="51"/>
      <c r="BU21" s="51"/>
      <c r="BV21" s="51"/>
      <c r="BW21" s="51"/>
      <c r="BX21" s="51"/>
      <c r="BY21" s="51"/>
      <c r="BZ21" s="51"/>
      <c r="CA21" s="51"/>
      <c r="CB21" s="51"/>
      <c r="CC21" s="51"/>
      <c r="CD21" s="51"/>
      <c r="CE21" s="51"/>
      <c r="CF21" s="51"/>
      <c r="CG21" s="51"/>
      <c r="CH21" s="51"/>
      <c r="CI21" s="51"/>
      <c r="CJ21" s="51"/>
      <c r="CK21" s="51"/>
      <c r="CL21" s="51"/>
      <c r="CM21" s="51"/>
      <c r="CN21" s="51"/>
      <c r="CO21" s="51"/>
      <c r="CP21" s="51"/>
      <c r="CQ21" s="51"/>
      <c r="CR21" s="51"/>
      <c r="CS21" s="51"/>
      <c r="CT21" s="51"/>
      <c r="CU21" s="51"/>
      <c r="CV21" s="51"/>
      <c r="CW21" s="51"/>
      <c r="CX21" s="51"/>
      <c r="CY21" s="51"/>
      <c r="CZ21" s="51"/>
      <c r="DA21" s="51"/>
      <c r="DB21" s="51"/>
      <c r="DC21" s="51"/>
    </row>
    <row r="22" spans="1:107" ht="15.75" customHeight="1">
      <c r="A22" s="13"/>
      <c r="B22" s="89"/>
      <c r="C22" s="80"/>
      <c r="D22" s="81"/>
      <c r="E22" s="81"/>
      <c r="F22" s="81"/>
      <c r="G22" s="81"/>
      <c r="H22" s="82"/>
      <c r="I22" s="69"/>
      <c r="J22" s="90"/>
      <c r="K22" s="80"/>
      <c r="L22" s="81"/>
      <c r="M22" s="81"/>
      <c r="N22" s="81"/>
      <c r="O22" s="81"/>
      <c r="P22" s="84"/>
      <c r="Q22" s="69"/>
      <c r="R22" s="91"/>
      <c r="S22" s="80"/>
      <c r="T22" s="81"/>
      <c r="U22" s="81"/>
      <c r="V22" s="81"/>
      <c r="W22" s="81"/>
      <c r="X22" s="86"/>
      <c r="Y22" s="70"/>
      <c r="Z22" s="92"/>
      <c r="AA22" s="80"/>
      <c r="AB22" s="81"/>
      <c r="AC22" s="81"/>
      <c r="AD22" s="81"/>
      <c r="AE22" s="81"/>
      <c r="AF22" s="88"/>
      <c r="AG22" s="25"/>
      <c r="AH22" s="51"/>
      <c r="AI22" s="51"/>
      <c r="AJ22" s="109"/>
      <c r="AK22" s="109"/>
      <c r="AL22" s="109"/>
      <c r="AM22" s="109"/>
      <c r="AN22" s="109"/>
      <c r="AO22" s="109"/>
      <c r="AP22" s="109"/>
      <c r="AQ22" s="109"/>
      <c r="AR22" s="109"/>
      <c r="AS22" s="109"/>
      <c r="AT22" s="109"/>
      <c r="AU22" s="109"/>
      <c r="AV22" s="109"/>
      <c r="AW22" s="109"/>
      <c r="AX22" s="109"/>
      <c r="AY22" s="109"/>
      <c r="AZ22" s="109"/>
      <c r="BA22" s="109"/>
      <c r="BB22" s="109"/>
      <c r="BC22" s="109"/>
      <c r="BD22" s="109"/>
      <c r="BE22" s="109"/>
      <c r="BF22" s="109"/>
      <c r="BG22" s="109"/>
      <c r="BH22" s="109"/>
      <c r="BI22" s="109"/>
      <c r="BJ22" s="109"/>
      <c r="BK22" s="109"/>
      <c r="BL22" s="109"/>
      <c r="BM22" s="109"/>
      <c r="BN22" s="109"/>
      <c r="BO22" s="109"/>
      <c r="BP22" s="109"/>
      <c r="BQ22" s="109"/>
      <c r="BR22" s="51"/>
      <c r="BS22" s="51"/>
      <c r="BT22" s="51"/>
      <c r="BU22" s="51"/>
      <c r="BV22" s="51"/>
      <c r="BW22" s="51"/>
      <c r="BX22" s="51"/>
      <c r="BY22" s="51"/>
      <c r="BZ22" s="51"/>
      <c r="CA22" s="51"/>
      <c r="CB22" s="51"/>
      <c r="CC22" s="51"/>
      <c r="CD22" s="51"/>
      <c r="CE22" s="51"/>
      <c r="CF22" s="51"/>
      <c r="CG22" s="51"/>
      <c r="CH22" s="51"/>
      <c r="CI22" s="51"/>
      <c r="CJ22" s="51"/>
      <c r="CK22" s="51"/>
      <c r="CL22" s="51"/>
      <c r="CM22" s="51"/>
      <c r="CN22" s="51"/>
      <c r="CO22" s="51"/>
      <c r="CP22" s="51"/>
      <c r="CQ22" s="51"/>
      <c r="CR22" s="51"/>
      <c r="CS22" s="51"/>
      <c r="CT22" s="51"/>
      <c r="CU22" s="51"/>
      <c r="CV22" s="51"/>
      <c r="CW22" s="51"/>
      <c r="CX22" s="51"/>
      <c r="CY22" s="51"/>
      <c r="CZ22" s="51"/>
      <c r="DA22" s="51"/>
      <c r="DB22" s="51"/>
      <c r="DC22" s="51"/>
    </row>
    <row r="23" spans="1:107" ht="15.75" customHeight="1">
      <c r="A23" s="13"/>
      <c r="B23" s="89"/>
      <c r="C23" s="80"/>
      <c r="D23" s="81"/>
      <c r="E23" s="81"/>
      <c r="F23" s="81"/>
      <c r="G23" s="81"/>
      <c r="H23" s="82"/>
      <c r="I23" s="69"/>
      <c r="J23" s="90"/>
      <c r="K23" s="80"/>
      <c r="L23" s="81"/>
      <c r="M23" s="81"/>
      <c r="N23" s="81"/>
      <c r="O23" s="81"/>
      <c r="P23" s="84"/>
      <c r="Q23" s="69"/>
      <c r="R23" s="91"/>
      <c r="S23" s="80"/>
      <c r="T23" s="81"/>
      <c r="U23" s="81"/>
      <c r="V23" s="81"/>
      <c r="W23" s="81"/>
      <c r="X23" s="86"/>
      <c r="Y23" s="70"/>
      <c r="Z23" s="92"/>
      <c r="AA23" s="80"/>
      <c r="AB23" s="81"/>
      <c r="AC23" s="81"/>
      <c r="AD23" s="81"/>
      <c r="AE23" s="81"/>
      <c r="AF23" s="88"/>
      <c r="AG23" s="25"/>
      <c r="AH23" s="51"/>
      <c r="AI23" s="51"/>
      <c r="AJ23" s="109"/>
      <c r="AK23" s="109"/>
      <c r="AL23" s="109"/>
      <c r="AM23" s="109"/>
      <c r="AN23" s="109"/>
      <c r="AO23" s="109"/>
      <c r="AP23" s="109"/>
      <c r="AQ23" s="109"/>
      <c r="AR23" s="109"/>
      <c r="AS23" s="109"/>
      <c r="AT23" s="109"/>
      <c r="AU23" s="109"/>
      <c r="AV23" s="109"/>
      <c r="AW23" s="109"/>
      <c r="AX23" s="109"/>
      <c r="AY23" s="109"/>
      <c r="AZ23" s="109"/>
      <c r="BA23" s="109"/>
      <c r="BB23" s="109"/>
      <c r="BC23" s="109"/>
      <c r="BD23" s="109"/>
      <c r="BE23" s="109"/>
      <c r="BF23" s="109"/>
      <c r="BG23" s="109"/>
      <c r="BH23" s="109"/>
      <c r="BI23" s="109"/>
      <c r="BJ23" s="109"/>
      <c r="BK23" s="109"/>
      <c r="BL23" s="109"/>
      <c r="BM23" s="109"/>
      <c r="BN23" s="109"/>
      <c r="BO23" s="109"/>
      <c r="BP23" s="109"/>
      <c r="BQ23" s="109"/>
      <c r="BR23" s="51"/>
      <c r="BS23" s="51"/>
      <c r="BT23" s="51"/>
      <c r="BU23" s="51"/>
      <c r="BV23" s="51"/>
      <c r="BW23" s="51"/>
      <c r="BX23" s="51"/>
      <c r="BY23" s="51"/>
      <c r="BZ23" s="51"/>
      <c r="CA23" s="51"/>
      <c r="CB23" s="51"/>
      <c r="CC23" s="51"/>
      <c r="CD23" s="51"/>
      <c r="CE23" s="51"/>
      <c r="CF23" s="51"/>
      <c r="CG23" s="51"/>
      <c r="CH23" s="51"/>
      <c r="CI23" s="51"/>
      <c r="CJ23" s="51"/>
      <c r="CK23" s="51"/>
      <c r="CL23" s="51"/>
      <c r="CM23" s="51"/>
      <c r="CN23" s="51"/>
      <c r="CO23" s="51"/>
      <c r="CP23" s="51"/>
      <c r="CQ23" s="51"/>
      <c r="CR23" s="51"/>
      <c r="CS23" s="51"/>
      <c r="CT23" s="51"/>
      <c r="CU23" s="51"/>
      <c r="CV23" s="51"/>
      <c r="CW23" s="51"/>
      <c r="CX23" s="51"/>
      <c r="CY23" s="51"/>
      <c r="CZ23" s="51"/>
      <c r="DA23" s="51"/>
      <c r="DB23" s="51"/>
      <c r="DC23" s="51"/>
    </row>
    <row r="24" spans="1:107" ht="15.75" customHeight="1">
      <c r="A24" s="13"/>
      <c r="B24" s="89"/>
      <c r="C24" s="80"/>
      <c r="D24" s="81"/>
      <c r="E24" s="81"/>
      <c r="F24" s="81"/>
      <c r="G24" s="81"/>
      <c r="H24" s="82"/>
      <c r="I24" s="69"/>
      <c r="J24" s="90"/>
      <c r="K24" s="80"/>
      <c r="L24" s="81"/>
      <c r="M24" s="81"/>
      <c r="N24" s="81"/>
      <c r="O24" s="81"/>
      <c r="P24" s="84"/>
      <c r="Q24" s="69"/>
      <c r="R24" s="91"/>
      <c r="S24" s="80"/>
      <c r="T24" s="81"/>
      <c r="U24" s="81"/>
      <c r="V24" s="81"/>
      <c r="W24" s="81"/>
      <c r="X24" s="86"/>
      <c r="Y24" s="70"/>
      <c r="Z24" s="92"/>
      <c r="AA24" s="80"/>
      <c r="AB24" s="81"/>
      <c r="AC24" s="81"/>
      <c r="AD24" s="81"/>
      <c r="AE24" s="81"/>
      <c r="AF24" s="88"/>
      <c r="AG24" s="25"/>
      <c r="AH24" s="51"/>
      <c r="AI24" s="51"/>
      <c r="AJ24" s="109"/>
      <c r="AK24" s="109"/>
      <c r="AL24" s="109"/>
      <c r="AM24" s="109"/>
      <c r="AN24" s="109"/>
      <c r="AO24" s="109"/>
      <c r="AP24" s="109"/>
      <c r="AQ24" s="109"/>
      <c r="AR24" s="109"/>
      <c r="AS24" s="109"/>
      <c r="AT24" s="109"/>
      <c r="AU24" s="109"/>
      <c r="AV24" s="109"/>
      <c r="AW24" s="109"/>
      <c r="AX24" s="109"/>
      <c r="AY24" s="109"/>
      <c r="AZ24" s="109"/>
      <c r="BA24" s="109"/>
      <c r="BB24" s="109"/>
      <c r="BC24" s="109"/>
      <c r="BD24" s="109"/>
      <c r="BE24" s="109"/>
      <c r="BF24" s="109"/>
      <c r="BG24" s="109"/>
      <c r="BH24" s="109"/>
      <c r="BI24" s="109"/>
      <c r="BJ24" s="109"/>
      <c r="BK24" s="109"/>
      <c r="BL24" s="109"/>
      <c r="BM24" s="109"/>
      <c r="BN24" s="109"/>
      <c r="BO24" s="109"/>
      <c r="BP24" s="109"/>
      <c r="BQ24" s="109"/>
      <c r="BR24" s="51"/>
      <c r="BS24" s="51"/>
      <c r="BT24" s="51"/>
      <c r="BU24" s="51"/>
      <c r="BV24" s="51"/>
      <c r="BW24" s="51"/>
      <c r="BX24" s="51"/>
      <c r="BY24" s="51"/>
      <c r="BZ24" s="51"/>
      <c r="CA24" s="51"/>
      <c r="CB24" s="51"/>
      <c r="CC24" s="51"/>
      <c r="CD24" s="51"/>
      <c r="CE24" s="51"/>
      <c r="CF24" s="51"/>
      <c r="CG24" s="51"/>
      <c r="CH24" s="51"/>
      <c r="CI24" s="51"/>
      <c r="CJ24" s="51"/>
      <c r="CK24" s="51"/>
      <c r="CL24" s="51"/>
      <c r="CM24" s="51"/>
      <c r="CN24" s="51"/>
      <c r="CO24" s="51"/>
      <c r="CP24" s="51"/>
      <c r="CQ24" s="51"/>
      <c r="CR24" s="51"/>
      <c r="CS24" s="51"/>
      <c r="CT24" s="51"/>
      <c r="CU24" s="51"/>
      <c r="CV24" s="51"/>
      <c r="CW24" s="51"/>
      <c r="CX24" s="51"/>
      <c r="CY24" s="51"/>
      <c r="CZ24" s="51"/>
      <c r="DA24" s="51"/>
      <c r="DB24" s="51"/>
      <c r="DC24" s="51"/>
    </row>
    <row r="25" spans="1:107" ht="15.75" customHeight="1">
      <c r="A25" s="13"/>
      <c r="B25" s="89"/>
      <c r="C25" s="80"/>
      <c r="D25" s="81"/>
      <c r="E25" s="81"/>
      <c r="F25" s="81"/>
      <c r="G25" s="81"/>
      <c r="H25" s="82"/>
      <c r="I25" s="69"/>
      <c r="J25" s="90"/>
      <c r="K25" s="80"/>
      <c r="L25" s="81"/>
      <c r="M25" s="81"/>
      <c r="N25" s="81"/>
      <c r="O25" s="81"/>
      <c r="P25" s="84"/>
      <c r="Q25" s="69"/>
      <c r="R25" s="91"/>
      <c r="S25" s="80"/>
      <c r="T25" s="81"/>
      <c r="U25" s="81"/>
      <c r="V25" s="81"/>
      <c r="W25" s="81"/>
      <c r="X25" s="86"/>
      <c r="Y25" s="70"/>
      <c r="Z25" s="92"/>
      <c r="AA25" s="80"/>
      <c r="AB25" s="81"/>
      <c r="AC25" s="81"/>
      <c r="AD25" s="81"/>
      <c r="AE25" s="81"/>
      <c r="AF25" s="88"/>
      <c r="AG25" s="25"/>
      <c r="AH25" s="51"/>
      <c r="AI25" s="51"/>
      <c r="AJ25" s="109"/>
      <c r="AK25" s="109"/>
      <c r="AL25" s="109"/>
      <c r="AM25" s="109"/>
      <c r="AN25" s="109"/>
      <c r="AO25" s="109"/>
      <c r="AP25" s="109"/>
      <c r="AQ25" s="109"/>
      <c r="AR25" s="109"/>
      <c r="AS25" s="109"/>
      <c r="AT25" s="109"/>
      <c r="AU25" s="109"/>
      <c r="AV25" s="109"/>
      <c r="AW25" s="109"/>
      <c r="AX25" s="109"/>
      <c r="AY25" s="109"/>
      <c r="AZ25" s="109"/>
      <c r="BA25" s="109"/>
      <c r="BB25" s="109"/>
      <c r="BC25" s="109"/>
      <c r="BD25" s="109"/>
      <c r="BE25" s="109"/>
      <c r="BF25" s="109"/>
      <c r="BG25" s="109"/>
      <c r="BH25" s="109"/>
      <c r="BI25" s="109"/>
      <c r="BJ25" s="109"/>
      <c r="BK25" s="109"/>
      <c r="BL25" s="109"/>
      <c r="BM25" s="109"/>
      <c r="BN25" s="109"/>
      <c r="BO25" s="109"/>
      <c r="BP25" s="109"/>
      <c r="BQ25" s="109"/>
      <c r="BR25" s="51"/>
      <c r="BS25" s="51"/>
      <c r="BT25" s="51"/>
      <c r="BU25" s="51"/>
      <c r="BV25" s="51"/>
      <c r="BW25" s="51"/>
      <c r="BX25" s="51"/>
      <c r="BY25" s="51"/>
      <c r="BZ25" s="51"/>
      <c r="CA25" s="51"/>
      <c r="CB25" s="51"/>
      <c r="CC25" s="51"/>
      <c r="CD25" s="51"/>
      <c r="CE25" s="51"/>
      <c r="CF25" s="51"/>
      <c r="CG25" s="51"/>
      <c r="CH25" s="51"/>
      <c r="CI25" s="51"/>
      <c r="CJ25" s="51"/>
      <c r="CK25" s="51"/>
      <c r="CL25" s="51"/>
      <c r="CM25" s="51"/>
      <c r="CN25" s="51"/>
      <c r="CO25" s="51"/>
      <c r="CP25" s="51"/>
      <c r="CQ25" s="51"/>
      <c r="CR25" s="51"/>
      <c r="CS25" s="51"/>
      <c r="CT25" s="51"/>
      <c r="CU25" s="51"/>
      <c r="CV25" s="51"/>
      <c r="CW25" s="51"/>
      <c r="CX25" s="51"/>
      <c r="CY25" s="51"/>
      <c r="CZ25" s="51"/>
      <c r="DA25" s="51"/>
      <c r="DB25" s="51"/>
      <c r="DC25" s="51"/>
    </row>
    <row r="26" spans="1:107" ht="15.75" customHeight="1">
      <c r="A26" s="13"/>
      <c r="B26" s="89"/>
      <c r="C26" s="80"/>
      <c r="D26" s="81"/>
      <c r="E26" s="81"/>
      <c r="F26" s="81"/>
      <c r="G26" s="81"/>
      <c r="H26" s="82"/>
      <c r="I26" s="69"/>
      <c r="J26" s="90"/>
      <c r="K26" s="80"/>
      <c r="L26" s="81"/>
      <c r="M26" s="81"/>
      <c r="N26" s="81"/>
      <c r="O26" s="81"/>
      <c r="P26" s="84"/>
      <c r="Q26" s="69"/>
      <c r="R26" s="91"/>
      <c r="S26" s="80"/>
      <c r="T26" s="81"/>
      <c r="U26" s="81"/>
      <c r="V26" s="81"/>
      <c r="W26" s="81"/>
      <c r="X26" s="86"/>
      <c r="Y26" s="70"/>
      <c r="Z26" s="92"/>
      <c r="AA26" s="80"/>
      <c r="AB26" s="81"/>
      <c r="AC26" s="81"/>
      <c r="AD26" s="81"/>
      <c r="AE26" s="81"/>
      <c r="AF26" s="88"/>
      <c r="AG26" s="25"/>
      <c r="AH26" s="51"/>
      <c r="AI26" s="51"/>
      <c r="AJ26" s="109"/>
      <c r="AK26" s="109"/>
      <c r="AL26" s="109"/>
      <c r="AM26" s="109"/>
      <c r="AN26" s="109"/>
      <c r="AO26" s="109"/>
      <c r="AP26" s="109"/>
      <c r="AQ26" s="109"/>
      <c r="AR26" s="109"/>
      <c r="AS26" s="109"/>
      <c r="AT26" s="109"/>
      <c r="AU26" s="109"/>
      <c r="AV26" s="109"/>
      <c r="AW26" s="109"/>
      <c r="AX26" s="109"/>
      <c r="AY26" s="109"/>
      <c r="AZ26" s="109"/>
      <c r="BA26" s="109"/>
      <c r="BB26" s="109"/>
      <c r="BC26" s="109"/>
      <c r="BD26" s="109"/>
      <c r="BE26" s="109"/>
      <c r="BF26" s="109"/>
      <c r="BG26" s="109"/>
      <c r="BH26" s="109"/>
      <c r="BI26" s="109"/>
      <c r="BJ26" s="109"/>
      <c r="BK26" s="109"/>
      <c r="BL26" s="109"/>
      <c r="BM26" s="109"/>
      <c r="BN26" s="109"/>
      <c r="BO26" s="109"/>
      <c r="BP26" s="109"/>
      <c r="BQ26" s="109"/>
      <c r="BR26" s="51"/>
      <c r="BS26" s="51"/>
      <c r="BT26" s="51"/>
      <c r="BU26" s="51"/>
      <c r="BV26" s="51"/>
      <c r="BW26" s="51"/>
      <c r="BX26" s="51"/>
      <c r="BY26" s="51"/>
      <c r="BZ26" s="51"/>
      <c r="CA26" s="51"/>
      <c r="CB26" s="51"/>
      <c r="CC26" s="51"/>
      <c r="CD26" s="51"/>
      <c r="CE26" s="51"/>
      <c r="CF26" s="51"/>
      <c r="CG26" s="51"/>
      <c r="CH26" s="51"/>
      <c r="CI26" s="51"/>
      <c r="CJ26" s="51"/>
      <c r="CK26" s="51"/>
      <c r="CL26" s="51"/>
      <c r="CM26" s="51"/>
      <c r="CN26" s="51"/>
      <c r="CO26" s="51"/>
      <c r="CP26" s="51"/>
      <c r="CQ26" s="51"/>
      <c r="CR26" s="51"/>
      <c r="CS26" s="51"/>
      <c r="CT26" s="51"/>
      <c r="CU26" s="51"/>
      <c r="CV26" s="51"/>
      <c r="CW26" s="51"/>
      <c r="CX26" s="51"/>
      <c r="CY26" s="51"/>
      <c r="CZ26" s="51"/>
      <c r="DA26" s="51"/>
      <c r="DB26" s="51"/>
      <c r="DC26" s="51"/>
    </row>
    <row r="27" spans="1:107" ht="15.75" customHeight="1">
      <c r="A27" s="13"/>
      <c r="B27" s="89"/>
      <c r="C27" s="80"/>
      <c r="D27" s="81"/>
      <c r="E27" s="81"/>
      <c r="F27" s="81"/>
      <c r="G27" s="81"/>
      <c r="H27" s="82"/>
      <c r="I27" s="69"/>
      <c r="J27" s="90"/>
      <c r="K27" s="80"/>
      <c r="L27" s="81"/>
      <c r="M27" s="81"/>
      <c r="N27" s="81"/>
      <c r="O27" s="81"/>
      <c r="P27" s="84"/>
      <c r="Q27" s="69"/>
      <c r="R27" s="91"/>
      <c r="S27" s="80"/>
      <c r="T27" s="81"/>
      <c r="U27" s="81"/>
      <c r="V27" s="81"/>
      <c r="W27" s="81"/>
      <c r="X27" s="86"/>
      <c r="Y27" s="70"/>
      <c r="Z27" s="92"/>
      <c r="AA27" s="80"/>
      <c r="AB27" s="81"/>
      <c r="AC27" s="81"/>
      <c r="AD27" s="81"/>
      <c r="AE27" s="81"/>
      <c r="AF27" s="88"/>
      <c r="AG27" s="25"/>
      <c r="AH27" s="51"/>
      <c r="AI27" s="51"/>
      <c r="AJ27" s="109"/>
      <c r="AK27" s="109"/>
      <c r="AL27" s="109"/>
      <c r="AM27" s="109"/>
      <c r="AN27" s="109"/>
      <c r="AO27" s="109"/>
      <c r="AP27" s="109"/>
      <c r="AQ27" s="109"/>
      <c r="AR27" s="109"/>
      <c r="AS27" s="109"/>
      <c r="AT27" s="109"/>
      <c r="AU27" s="109"/>
      <c r="AV27" s="109"/>
      <c r="AW27" s="109"/>
      <c r="AX27" s="109"/>
      <c r="AY27" s="109"/>
      <c r="AZ27" s="109"/>
      <c r="BA27" s="109"/>
      <c r="BB27" s="109"/>
      <c r="BC27" s="109"/>
      <c r="BD27" s="109"/>
      <c r="BE27" s="109"/>
      <c r="BF27" s="109"/>
      <c r="BG27" s="109"/>
      <c r="BH27" s="109"/>
      <c r="BI27" s="109"/>
      <c r="BJ27" s="109"/>
      <c r="BK27" s="109"/>
      <c r="BL27" s="109"/>
      <c r="BM27" s="109"/>
      <c r="BN27" s="109"/>
      <c r="BO27" s="109"/>
      <c r="BP27" s="109"/>
      <c r="BQ27" s="109"/>
      <c r="BR27" s="51"/>
      <c r="BS27" s="51"/>
      <c r="BT27" s="51"/>
      <c r="BU27" s="51"/>
      <c r="BV27" s="51"/>
      <c r="BW27" s="51"/>
      <c r="BX27" s="51"/>
      <c r="BY27" s="51"/>
      <c r="BZ27" s="51"/>
      <c r="CA27" s="51"/>
      <c r="CB27" s="51"/>
      <c r="CC27" s="51"/>
      <c r="CD27" s="51"/>
      <c r="CE27" s="51"/>
      <c r="CF27" s="51"/>
      <c r="CG27" s="51"/>
      <c r="CH27" s="51"/>
      <c r="CI27" s="51"/>
      <c r="CJ27" s="51"/>
      <c r="CK27" s="51"/>
      <c r="CL27" s="51"/>
      <c r="CM27" s="51"/>
      <c r="CN27" s="51"/>
      <c r="CO27" s="51"/>
      <c r="CP27" s="51"/>
      <c r="CQ27" s="51"/>
      <c r="CR27" s="51"/>
      <c r="CS27" s="51"/>
      <c r="CT27" s="51"/>
      <c r="CU27" s="51"/>
      <c r="CV27" s="51"/>
      <c r="CW27" s="51"/>
      <c r="CX27" s="51"/>
      <c r="CY27" s="51"/>
      <c r="CZ27" s="51"/>
      <c r="DA27" s="51"/>
      <c r="DB27" s="51"/>
      <c r="DC27" s="51"/>
    </row>
    <row r="28" spans="1:107" ht="15.75" customHeight="1">
      <c r="A28" s="13"/>
      <c r="B28" s="89"/>
      <c r="C28" s="80"/>
      <c r="D28" s="81"/>
      <c r="E28" s="81"/>
      <c r="F28" s="81"/>
      <c r="G28" s="81"/>
      <c r="H28" s="82"/>
      <c r="I28" s="69"/>
      <c r="J28" s="90"/>
      <c r="K28" s="80"/>
      <c r="L28" s="81"/>
      <c r="M28" s="81"/>
      <c r="N28" s="81"/>
      <c r="O28" s="81"/>
      <c r="P28" s="84"/>
      <c r="Q28" s="69"/>
      <c r="R28" s="91"/>
      <c r="S28" s="80"/>
      <c r="T28" s="81"/>
      <c r="U28" s="81"/>
      <c r="V28" s="81"/>
      <c r="W28" s="81"/>
      <c r="X28" s="86"/>
      <c r="Y28" s="70"/>
      <c r="Z28" s="92"/>
      <c r="AA28" s="80"/>
      <c r="AB28" s="81"/>
      <c r="AC28" s="81"/>
      <c r="AD28" s="81"/>
      <c r="AE28" s="81"/>
      <c r="AF28" s="88"/>
      <c r="AG28" s="25"/>
      <c r="AH28" s="51"/>
      <c r="AI28" s="51"/>
      <c r="AJ28" s="109"/>
      <c r="AK28" s="109"/>
      <c r="AL28" s="109"/>
      <c r="AM28" s="109"/>
      <c r="AN28" s="109"/>
      <c r="AO28" s="109"/>
      <c r="AP28" s="109"/>
      <c r="AQ28" s="109"/>
      <c r="AR28" s="109"/>
      <c r="AS28" s="109"/>
      <c r="AT28" s="109"/>
      <c r="AU28" s="109"/>
      <c r="AV28" s="109"/>
      <c r="AW28" s="109"/>
      <c r="AX28" s="109"/>
      <c r="AY28" s="109"/>
      <c r="AZ28" s="109"/>
      <c r="BA28" s="109"/>
      <c r="BB28" s="109"/>
      <c r="BC28" s="109"/>
      <c r="BD28" s="109"/>
      <c r="BE28" s="109"/>
      <c r="BF28" s="109"/>
      <c r="BG28" s="109"/>
      <c r="BH28" s="109"/>
      <c r="BI28" s="109"/>
      <c r="BJ28" s="109"/>
      <c r="BK28" s="109"/>
      <c r="BL28" s="109"/>
      <c r="BM28" s="109"/>
      <c r="BN28" s="109"/>
      <c r="BO28" s="109"/>
      <c r="BP28" s="109"/>
      <c r="BQ28" s="109"/>
      <c r="BR28" s="51"/>
      <c r="BS28" s="51"/>
      <c r="BT28" s="51"/>
      <c r="BU28" s="51"/>
      <c r="BV28" s="51"/>
      <c r="BW28" s="51"/>
      <c r="BX28" s="51"/>
      <c r="BY28" s="51"/>
      <c r="BZ28" s="51"/>
      <c r="CA28" s="51"/>
      <c r="CB28" s="51"/>
      <c r="CC28" s="51"/>
      <c r="CD28" s="51"/>
      <c r="CE28" s="51"/>
      <c r="CF28" s="51"/>
      <c r="CG28" s="51"/>
      <c r="CH28" s="51"/>
      <c r="CI28" s="51"/>
      <c r="CJ28" s="51"/>
      <c r="CK28" s="51"/>
      <c r="CL28" s="51"/>
      <c r="CM28" s="51"/>
      <c r="CN28" s="51"/>
      <c r="CO28" s="51"/>
      <c r="CP28" s="51"/>
      <c r="CQ28" s="51"/>
      <c r="CR28" s="51"/>
      <c r="CS28" s="51"/>
      <c r="CT28" s="51"/>
      <c r="CU28" s="51"/>
      <c r="CV28" s="51"/>
      <c r="CW28" s="51"/>
      <c r="CX28" s="51"/>
      <c r="CY28" s="51"/>
      <c r="CZ28" s="51"/>
      <c r="DA28" s="51"/>
      <c r="DB28" s="51"/>
      <c r="DC28" s="51"/>
    </row>
    <row r="29" spans="1:107" ht="15.75" customHeight="1">
      <c r="A29" s="21"/>
      <c r="B29" s="240" t="s">
        <v>90</v>
      </c>
      <c r="C29" s="218"/>
      <c r="D29" s="218"/>
      <c r="E29" s="218"/>
      <c r="F29" s="218"/>
      <c r="G29" s="218"/>
      <c r="H29" s="224"/>
      <c r="I29" s="93"/>
      <c r="J29" s="217" t="s">
        <v>90</v>
      </c>
      <c r="K29" s="218"/>
      <c r="L29" s="218"/>
      <c r="M29" s="218"/>
      <c r="N29" s="218"/>
      <c r="O29" s="218"/>
      <c r="P29" s="216"/>
      <c r="Q29" s="93"/>
      <c r="R29" s="239" t="s">
        <v>90</v>
      </c>
      <c r="S29" s="218"/>
      <c r="T29" s="218"/>
      <c r="U29" s="218"/>
      <c r="V29" s="218"/>
      <c r="W29" s="218"/>
      <c r="X29" s="214"/>
      <c r="Y29" s="94"/>
      <c r="Z29" s="296" t="s">
        <v>90</v>
      </c>
      <c r="AA29" s="218"/>
      <c r="AB29" s="218"/>
      <c r="AC29" s="218"/>
      <c r="AD29" s="218"/>
      <c r="AE29" s="218"/>
      <c r="AF29" s="298"/>
      <c r="AG29" s="27"/>
      <c r="AH29" s="57"/>
      <c r="AI29" s="57"/>
      <c r="AJ29" s="112"/>
      <c r="AK29" s="112"/>
      <c r="AL29" s="112"/>
      <c r="AM29" s="112"/>
      <c r="AN29" s="112"/>
      <c r="AO29" s="112"/>
      <c r="AP29" s="112"/>
      <c r="AQ29" s="112"/>
      <c r="AR29" s="112"/>
      <c r="AS29" s="112"/>
      <c r="AT29" s="112"/>
      <c r="AU29" s="112"/>
      <c r="AV29" s="112"/>
      <c r="AW29" s="112"/>
      <c r="AX29" s="112"/>
      <c r="AY29" s="112"/>
      <c r="AZ29" s="112"/>
      <c r="BA29" s="112"/>
      <c r="BB29" s="112"/>
      <c r="BC29" s="112"/>
      <c r="BD29" s="112"/>
      <c r="BE29" s="112"/>
      <c r="BF29" s="112"/>
      <c r="BG29" s="112"/>
      <c r="BH29" s="112"/>
      <c r="BI29" s="112"/>
      <c r="BJ29" s="112"/>
      <c r="BK29" s="112"/>
      <c r="BL29" s="112"/>
      <c r="BM29" s="112"/>
      <c r="BN29" s="112"/>
      <c r="BO29" s="112"/>
      <c r="BP29" s="112"/>
      <c r="BQ29" s="112"/>
      <c r="BR29" s="57"/>
      <c r="BS29" s="57"/>
      <c r="BT29" s="57"/>
      <c r="BU29" s="57"/>
      <c r="BV29" s="57"/>
      <c r="BW29" s="57"/>
      <c r="BX29" s="57"/>
      <c r="BY29" s="57"/>
      <c r="BZ29" s="57"/>
      <c r="CA29" s="57"/>
      <c r="CB29" s="57"/>
      <c r="CC29" s="57"/>
      <c r="CD29" s="57"/>
      <c r="CE29" s="57"/>
      <c r="CF29" s="57"/>
      <c r="CG29" s="57"/>
      <c r="CH29" s="57"/>
      <c r="CI29" s="57"/>
      <c r="CJ29" s="57"/>
      <c r="CK29" s="57"/>
      <c r="CL29" s="57"/>
      <c r="CM29" s="57"/>
      <c r="CN29" s="57"/>
      <c r="CO29" s="57"/>
      <c r="CP29" s="57"/>
      <c r="CQ29" s="57"/>
      <c r="CR29" s="57"/>
      <c r="CS29" s="57"/>
      <c r="CT29" s="57"/>
      <c r="CU29" s="57"/>
      <c r="CV29" s="57"/>
      <c r="CW29" s="57"/>
      <c r="CX29" s="57"/>
      <c r="CY29" s="57"/>
      <c r="CZ29" s="57"/>
      <c r="DA29" s="57"/>
      <c r="DB29" s="57"/>
      <c r="DC29" s="57"/>
    </row>
    <row r="30" spans="1:107" ht="15.75" customHeight="1">
      <c r="A30" s="13"/>
      <c r="B30" s="240" t="s">
        <v>84</v>
      </c>
      <c r="C30" s="218"/>
      <c r="D30" s="71" t="s">
        <v>89</v>
      </c>
      <c r="E30" s="247" t="s">
        <v>91</v>
      </c>
      <c r="F30" s="218"/>
      <c r="G30" s="247" t="s">
        <v>92</v>
      </c>
      <c r="H30" s="224"/>
      <c r="I30" s="69"/>
      <c r="J30" s="217" t="s">
        <v>84</v>
      </c>
      <c r="K30" s="218"/>
      <c r="L30" s="73" t="s">
        <v>89</v>
      </c>
      <c r="M30" s="215" t="s">
        <v>91</v>
      </c>
      <c r="N30" s="218"/>
      <c r="O30" s="215" t="s">
        <v>92</v>
      </c>
      <c r="P30" s="216"/>
      <c r="Q30" s="69"/>
      <c r="R30" s="239" t="s">
        <v>84</v>
      </c>
      <c r="S30" s="218"/>
      <c r="T30" s="75" t="s">
        <v>89</v>
      </c>
      <c r="U30" s="213" t="s">
        <v>91</v>
      </c>
      <c r="V30" s="218"/>
      <c r="W30" s="213" t="s">
        <v>92</v>
      </c>
      <c r="X30" s="214"/>
      <c r="Y30" s="70"/>
      <c r="Z30" s="296" t="s">
        <v>84</v>
      </c>
      <c r="AA30" s="218"/>
      <c r="AB30" s="77" t="s">
        <v>89</v>
      </c>
      <c r="AC30" s="297" t="s">
        <v>91</v>
      </c>
      <c r="AD30" s="218"/>
      <c r="AE30" s="297" t="s">
        <v>92</v>
      </c>
      <c r="AF30" s="298"/>
      <c r="AG30" s="25"/>
      <c r="AH30" s="51"/>
      <c r="AI30" s="51"/>
      <c r="AJ30" s="109"/>
      <c r="AK30" s="109"/>
      <c r="AL30" s="109"/>
      <c r="AM30" s="109"/>
      <c r="AN30" s="109"/>
      <c r="AO30" s="109"/>
      <c r="AP30" s="109"/>
      <c r="AQ30" s="109"/>
      <c r="AR30" s="109"/>
      <c r="AS30" s="109"/>
      <c r="AT30" s="109"/>
      <c r="AU30" s="109"/>
      <c r="AV30" s="109"/>
      <c r="AW30" s="109"/>
      <c r="AX30" s="109"/>
      <c r="AY30" s="109"/>
      <c r="AZ30" s="109"/>
      <c r="BA30" s="109"/>
      <c r="BB30" s="109"/>
      <c r="BC30" s="109"/>
      <c r="BD30" s="109"/>
      <c r="BE30" s="109"/>
      <c r="BF30" s="109"/>
      <c r="BG30" s="109"/>
      <c r="BH30" s="109"/>
      <c r="BI30" s="109"/>
      <c r="BJ30" s="109"/>
      <c r="BK30" s="109"/>
      <c r="BL30" s="109"/>
      <c r="BM30" s="109"/>
      <c r="BN30" s="109"/>
      <c r="BO30" s="109"/>
      <c r="BP30" s="109"/>
      <c r="BQ30" s="109"/>
      <c r="BR30" s="51"/>
      <c r="BS30" s="51"/>
      <c r="BT30" s="51"/>
      <c r="BU30" s="51"/>
      <c r="BV30" s="51"/>
      <c r="BW30" s="51"/>
      <c r="BX30" s="51"/>
      <c r="BY30" s="51"/>
      <c r="BZ30" s="51"/>
      <c r="CA30" s="51"/>
      <c r="CB30" s="51"/>
      <c r="CC30" s="51"/>
      <c r="CD30" s="51"/>
      <c r="CE30" s="51"/>
      <c r="CF30" s="51"/>
      <c r="CG30" s="51"/>
      <c r="CH30" s="51"/>
      <c r="CI30" s="51"/>
      <c r="CJ30" s="51"/>
      <c r="CK30" s="51"/>
      <c r="CL30" s="51"/>
      <c r="CM30" s="51"/>
      <c r="CN30" s="51"/>
      <c r="CO30" s="51"/>
      <c r="CP30" s="51"/>
      <c r="CQ30" s="51"/>
      <c r="CR30" s="51"/>
      <c r="CS30" s="51"/>
      <c r="CT30" s="51"/>
      <c r="CU30" s="51"/>
      <c r="CV30" s="51"/>
      <c r="CW30" s="51"/>
      <c r="CX30" s="51"/>
      <c r="CY30" s="51"/>
      <c r="CZ30" s="51"/>
      <c r="DA30" s="51"/>
      <c r="DB30" s="51"/>
      <c r="DC30" s="51"/>
    </row>
    <row r="31" spans="1:107" ht="15.75" customHeight="1">
      <c r="A31" s="13"/>
      <c r="B31" s="89"/>
      <c r="C31" s="80"/>
      <c r="D31" s="81"/>
      <c r="E31" s="222"/>
      <c r="F31" s="223"/>
      <c r="G31" s="222"/>
      <c r="H31" s="224"/>
      <c r="I31" s="69"/>
      <c r="J31" s="90"/>
      <c r="K31" s="80"/>
      <c r="L31" s="81"/>
      <c r="M31" s="222"/>
      <c r="N31" s="223"/>
      <c r="O31" s="222"/>
      <c r="P31" s="216"/>
      <c r="Q31" s="69"/>
      <c r="R31" s="91"/>
      <c r="S31" s="80"/>
      <c r="T31" s="81"/>
      <c r="U31" s="222"/>
      <c r="V31" s="223"/>
      <c r="W31" s="234"/>
      <c r="X31" s="214"/>
      <c r="Y31" s="70"/>
      <c r="Z31" s="92"/>
      <c r="AA31" s="80"/>
      <c r="AB31" s="81"/>
      <c r="AC31" s="222"/>
      <c r="AD31" s="223"/>
      <c r="AE31" s="222"/>
      <c r="AF31" s="298"/>
      <c r="AG31" s="25"/>
      <c r="AH31" s="51"/>
      <c r="AI31" s="51"/>
      <c r="AJ31" s="109"/>
      <c r="AK31" s="109"/>
      <c r="AL31" s="109"/>
      <c r="AM31" s="109"/>
      <c r="AN31" s="109"/>
      <c r="AO31" s="109"/>
      <c r="AP31" s="109"/>
      <c r="AQ31" s="109"/>
      <c r="AR31" s="109"/>
      <c r="AS31" s="109"/>
      <c r="AT31" s="109"/>
      <c r="AU31" s="109"/>
      <c r="AV31" s="109"/>
      <c r="AW31" s="109"/>
      <c r="AX31" s="109"/>
      <c r="AY31" s="109"/>
      <c r="AZ31" s="109"/>
      <c r="BA31" s="109"/>
      <c r="BB31" s="109"/>
      <c r="BC31" s="109"/>
      <c r="BD31" s="109"/>
      <c r="BE31" s="109"/>
      <c r="BF31" s="109"/>
      <c r="BG31" s="109"/>
      <c r="BH31" s="109"/>
      <c r="BI31" s="109"/>
      <c r="BJ31" s="109"/>
      <c r="BK31" s="109"/>
      <c r="BL31" s="109"/>
      <c r="BM31" s="109"/>
      <c r="BN31" s="109"/>
      <c r="BO31" s="109"/>
      <c r="BP31" s="109"/>
      <c r="BQ31" s="109"/>
      <c r="BR31" s="51"/>
      <c r="BS31" s="51"/>
      <c r="BT31" s="51"/>
      <c r="BU31" s="51"/>
      <c r="BV31" s="51"/>
      <c r="BW31" s="51"/>
      <c r="BX31" s="51"/>
      <c r="BY31" s="51"/>
      <c r="BZ31" s="51"/>
      <c r="CA31" s="51"/>
      <c r="CB31" s="51"/>
      <c r="CC31" s="51"/>
      <c r="CD31" s="51"/>
      <c r="CE31" s="51"/>
      <c r="CF31" s="51"/>
      <c r="CG31" s="51"/>
      <c r="CH31" s="51"/>
      <c r="CI31" s="51"/>
      <c r="CJ31" s="51"/>
      <c r="CK31" s="51"/>
      <c r="CL31" s="51"/>
      <c r="CM31" s="51"/>
      <c r="CN31" s="51"/>
      <c r="CO31" s="51"/>
      <c r="CP31" s="51"/>
      <c r="CQ31" s="51"/>
      <c r="CR31" s="51"/>
      <c r="CS31" s="51"/>
      <c r="CT31" s="51"/>
      <c r="CU31" s="51"/>
      <c r="CV31" s="51"/>
      <c r="CW31" s="51"/>
      <c r="CX31" s="51"/>
      <c r="CY31" s="51"/>
      <c r="CZ31" s="51"/>
      <c r="DA31" s="51"/>
      <c r="DB31" s="51"/>
      <c r="DC31" s="51"/>
    </row>
    <row r="32" spans="1:107" ht="15.75" customHeight="1">
      <c r="A32" s="13"/>
      <c r="B32" s="89"/>
      <c r="C32" s="80"/>
      <c r="D32" s="81"/>
      <c r="E32" s="222"/>
      <c r="F32" s="223"/>
      <c r="G32" s="222"/>
      <c r="H32" s="224"/>
      <c r="I32" s="69"/>
      <c r="J32" s="90"/>
      <c r="K32" s="80"/>
      <c r="L32" s="81"/>
      <c r="M32" s="222"/>
      <c r="N32" s="223"/>
      <c r="O32" s="222"/>
      <c r="P32" s="216"/>
      <c r="Q32" s="69"/>
      <c r="R32" s="91"/>
      <c r="S32" s="80"/>
      <c r="T32" s="81"/>
      <c r="U32" s="222"/>
      <c r="V32" s="223"/>
      <c r="W32" s="234"/>
      <c r="X32" s="214"/>
      <c r="Y32" s="70"/>
      <c r="Z32" s="92"/>
      <c r="AA32" s="80"/>
      <c r="AB32" s="81"/>
      <c r="AC32" s="222"/>
      <c r="AD32" s="223"/>
      <c r="AE32" s="222"/>
      <c r="AF32" s="298"/>
      <c r="AG32" s="25"/>
      <c r="AH32" s="51"/>
      <c r="AI32" s="51"/>
      <c r="AJ32" s="109"/>
      <c r="AK32" s="109"/>
      <c r="AL32" s="109"/>
      <c r="AM32" s="109"/>
      <c r="AN32" s="109"/>
      <c r="AO32" s="109"/>
      <c r="AP32" s="109"/>
      <c r="AQ32" s="109"/>
      <c r="AR32" s="109"/>
      <c r="AS32" s="109"/>
      <c r="AT32" s="109"/>
      <c r="AU32" s="109"/>
      <c r="AV32" s="109"/>
      <c r="AW32" s="109"/>
      <c r="AX32" s="109"/>
      <c r="AY32" s="109"/>
      <c r="AZ32" s="109"/>
      <c r="BA32" s="109"/>
      <c r="BB32" s="109"/>
      <c r="BC32" s="109"/>
      <c r="BD32" s="109"/>
      <c r="BE32" s="109"/>
      <c r="BF32" s="109"/>
      <c r="BG32" s="109"/>
      <c r="BH32" s="109"/>
      <c r="BI32" s="109"/>
      <c r="BJ32" s="109"/>
      <c r="BK32" s="109"/>
      <c r="BL32" s="109"/>
      <c r="BM32" s="109"/>
      <c r="BN32" s="109"/>
      <c r="BO32" s="109"/>
      <c r="BP32" s="109"/>
      <c r="BQ32" s="109"/>
      <c r="BR32" s="51"/>
      <c r="BS32" s="51"/>
      <c r="BT32" s="51"/>
      <c r="BU32" s="51"/>
      <c r="BV32" s="51"/>
      <c r="BW32" s="51"/>
      <c r="BX32" s="51"/>
      <c r="BY32" s="51"/>
      <c r="BZ32" s="51"/>
      <c r="CA32" s="51"/>
      <c r="CB32" s="51"/>
      <c r="CC32" s="51"/>
      <c r="CD32" s="51"/>
      <c r="CE32" s="51"/>
      <c r="CF32" s="51"/>
      <c r="CG32" s="51"/>
      <c r="CH32" s="51"/>
      <c r="CI32" s="51"/>
      <c r="CJ32" s="51"/>
      <c r="CK32" s="51"/>
      <c r="CL32" s="51"/>
      <c r="CM32" s="51"/>
      <c r="CN32" s="51"/>
      <c r="CO32" s="51"/>
      <c r="CP32" s="51"/>
      <c r="CQ32" s="51"/>
      <c r="CR32" s="51"/>
      <c r="CS32" s="51"/>
      <c r="CT32" s="51"/>
      <c r="CU32" s="51"/>
      <c r="CV32" s="51"/>
      <c r="CW32" s="51"/>
      <c r="CX32" s="51"/>
      <c r="CY32" s="51"/>
      <c r="CZ32" s="51"/>
      <c r="DA32" s="51"/>
      <c r="DB32" s="51"/>
      <c r="DC32" s="51"/>
    </row>
    <row r="33" spans="1:107" ht="15.75" customHeight="1">
      <c r="A33" s="13"/>
      <c r="B33" s="89"/>
      <c r="C33" s="80"/>
      <c r="D33" s="81"/>
      <c r="E33" s="222"/>
      <c r="F33" s="223"/>
      <c r="G33" s="222"/>
      <c r="H33" s="224"/>
      <c r="I33" s="69"/>
      <c r="J33" s="90"/>
      <c r="K33" s="80"/>
      <c r="L33" s="81"/>
      <c r="M33" s="222"/>
      <c r="N33" s="223"/>
      <c r="O33" s="222"/>
      <c r="P33" s="216"/>
      <c r="Q33" s="69"/>
      <c r="R33" s="91"/>
      <c r="S33" s="80"/>
      <c r="T33" s="81"/>
      <c r="U33" s="222"/>
      <c r="V33" s="223"/>
      <c r="W33" s="234"/>
      <c r="X33" s="214"/>
      <c r="Y33" s="70"/>
      <c r="Z33" s="92"/>
      <c r="AA33" s="80"/>
      <c r="AB33" s="81"/>
      <c r="AC33" s="222"/>
      <c r="AD33" s="223"/>
      <c r="AE33" s="222"/>
      <c r="AF33" s="298"/>
      <c r="AG33" s="25"/>
      <c r="AH33" s="51"/>
      <c r="AI33" s="51"/>
      <c r="AJ33" s="109"/>
      <c r="AK33" s="109"/>
      <c r="AL33" s="109"/>
      <c r="AM33" s="109"/>
      <c r="AN33" s="109"/>
      <c r="AO33" s="109"/>
      <c r="AP33" s="109"/>
      <c r="AQ33" s="109"/>
      <c r="AR33" s="109"/>
      <c r="AS33" s="109"/>
      <c r="AT33" s="109"/>
      <c r="AU33" s="109"/>
      <c r="AV33" s="109"/>
      <c r="AW33" s="109"/>
      <c r="AX33" s="109"/>
      <c r="AY33" s="109"/>
      <c r="AZ33" s="109"/>
      <c r="BA33" s="109"/>
      <c r="BB33" s="109"/>
      <c r="BC33" s="109"/>
      <c r="BD33" s="109"/>
      <c r="BE33" s="109"/>
      <c r="BF33" s="109"/>
      <c r="BG33" s="109"/>
      <c r="BH33" s="109"/>
      <c r="BI33" s="109"/>
      <c r="BJ33" s="109"/>
      <c r="BK33" s="109"/>
      <c r="BL33" s="109"/>
      <c r="BM33" s="109"/>
      <c r="BN33" s="109"/>
      <c r="BO33" s="109"/>
      <c r="BP33" s="109"/>
      <c r="BQ33" s="109"/>
      <c r="BR33" s="51"/>
      <c r="BS33" s="51"/>
      <c r="BT33" s="51"/>
      <c r="BU33" s="51"/>
      <c r="BV33" s="51"/>
      <c r="BW33" s="51"/>
      <c r="BX33" s="51"/>
      <c r="BY33" s="51"/>
      <c r="BZ33" s="51"/>
      <c r="CA33" s="51"/>
      <c r="CB33" s="51"/>
      <c r="CC33" s="51"/>
      <c r="CD33" s="51"/>
      <c r="CE33" s="51"/>
      <c r="CF33" s="51"/>
      <c r="CG33" s="51"/>
      <c r="CH33" s="51"/>
      <c r="CI33" s="51"/>
      <c r="CJ33" s="51"/>
      <c r="CK33" s="51"/>
      <c r="CL33" s="51"/>
      <c r="CM33" s="51"/>
      <c r="CN33" s="51"/>
      <c r="CO33" s="51"/>
      <c r="CP33" s="51"/>
      <c r="CQ33" s="51"/>
      <c r="CR33" s="51"/>
      <c r="CS33" s="51"/>
      <c r="CT33" s="51"/>
      <c r="CU33" s="51"/>
      <c r="CV33" s="51"/>
      <c r="CW33" s="51"/>
      <c r="CX33" s="51"/>
      <c r="CY33" s="51"/>
      <c r="CZ33" s="51"/>
      <c r="DA33" s="51"/>
      <c r="DB33" s="51"/>
      <c r="DC33" s="51"/>
    </row>
    <row r="34" spans="1:107" ht="15.75" customHeight="1">
      <c r="A34" s="13"/>
      <c r="B34" s="89"/>
      <c r="C34" s="80"/>
      <c r="D34" s="81"/>
      <c r="E34" s="222"/>
      <c r="F34" s="223"/>
      <c r="G34" s="222"/>
      <c r="H34" s="224"/>
      <c r="I34" s="69"/>
      <c r="J34" s="90"/>
      <c r="K34" s="80"/>
      <c r="L34" s="81"/>
      <c r="M34" s="222"/>
      <c r="N34" s="223"/>
      <c r="O34" s="222"/>
      <c r="P34" s="216"/>
      <c r="Q34" s="69"/>
      <c r="R34" s="91"/>
      <c r="S34" s="80"/>
      <c r="T34" s="81"/>
      <c r="U34" s="222"/>
      <c r="V34" s="223"/>
      <c r="W34" s="234"/>
      <c r="X34" s="214"/>
      <c r="Y34" s="70"/>
      <c r="Z34" s="92"/>
      <c r="AA34" s="80"/>
      <c r="AB34" s="81"/>
      <c r="AC34" s="222"/>
      <c r="AD34" s="223"/>
      <c r="AE34" s="222"/>
      <c r="AF34" s="298"/>
      <c r="AG34" s="25"/>
      <c r="AH34" s="51"/>
      <c r="AI34" s="51"/>
      <c r="AJ34" s="109"/>
      <c r="AK34" s="109"/>
      <c r="AL34" s="109"/>
      <c r="AM34" s="109"/>
      <c r="AN34" s="109"/>
      <c r="AO34" s="109"/>
      <c r="AP34" s="109"/>
      <c r="AQ34" s="109"/>
      <c r="AR34" s="109"/>
      <c r="AS34" s="109"/>
      <c r="AT34" s="109"/>
      <c r="AU34" s="109"/>
      <c r="AV34" s="109"/>
      <c r="AW34" s="109"/>
      <c r="AX34" s="109"/>
      <c r="AY34" s="109"/>
      <c r="AZ34" s="109"/>
      <c r="BA34" s="109"/>
      <c r="BB34" s="109"/>
      <c r="BC34" s="109"/>
      <c r="BD34" s="109"/>
      <c r="BE34" s="109"/>
      <c r="BF34" s="109"/>
      <c r="BG34" s="109"/>
      <c r="BH34" s="109"/>
      <c r="BI34" s="109"/>
      <c r="BJ34" s="109"/>
      <c r="BK34" s="109"/>
      <c r="BL34" s="109"/>
      <c r="BM34" s="109"/>
      <c r="BN34" s="109"/>
      <c r="BO34" s="109"/>
      <c r="BP34" s="109"/>
      <c r="BQ34" s="109"/>
      <c r="BR34" s="51"/>
      <c r="BS34" s="51"/>
      <c r="BT34" s="51"/>
      <c r="BU34" s="51"/>
      <c r="BV34" s="51"/>
      <c r="BW34" s="51"/>
      <c r="BX34" s="51"/>
      <c r="BY34" s="51"/>
      <c r="BZ34" s="51"/>
      <c r="CA34" s="51"/>
      <c r="CB34" s="51"/>
      <c r="CC34" s="51"/>
      <c r="CD34" s="51"/>
      <c r="CE34" s="51"/>
      <c r="CF34" s="51"/>
      <c r="CG34" s="51"/>
      <c r="CH34" s="51"/>
      <c r="CI34" s="51"/>
      <c r="CJ34" s="51"/>
      <c r="CK34" s="51"/>
      <c r="CL34" s="51"/>
      <c r="CM34" s="51"/>
      <c r="CN34" s="51"/>
      <c r="CO34" s="51"/>
      <c r="CP34" s="51"/>
      <c r="CQ34" s="51"/>
      <c r="CR34" s="51"/>
      <c r="CS34" s="51"/>
      <c r="CT34" s="51"/>
      <c r="CU34" s="51"/>
      <c r="CV34" s="51"/>
      <c r="CW34" s="51"/>
      <c r="CX34" s="51"/>
      <c r="CY34" s="51"/>
      <c r="CZ34" s="51"/>
      <c r="DA34" s="51"/>
      <c r="DB34" s="51"/>
      <c r="DC34" s="51"/>
    </row>
    <row r="35" spans="1:107" ht="15.75" customHeight="1">
      <c r="A35" s="13"/>
      <c r="B35" s="95"/>
      <c r="C35" s="96"/>
      <c r="D35" s="97"/>
      <c r="E35" s="225"/>
      <c r="F35" s="226"/>
      <c r="G35" s="225"/>
      <c r="H35" s="227"/>
      <c r="I35" s="69"/>
      <c r="J35" s="98"/>
      <c r="K35" s="99"/>
      <c r="L35" s="100"/>
      <c r="M35" s="219"/>
      <c r="N35" s="220"/>
      <c r="O35" s="219"/>
      <c r="P35" s="221"/>
      <c r="Q35" s="69"/>
      <c r="R35" s="101"/>
      <c r="S35" s="102"/>
      <c r="T35" s="103"/>
      <c r="U35" s="235"/>
      <c r="V35" s="236"/>
      <c r="W35" s="237"/>
      <c r="X35" s="238"/>
      <c r="Y35" s="70"/>
      <c r="Z35" s="104"/>
      <c r="AA35" s="105"/>
      <c r="AB35" s="106"/>
      <c r="AC35" s="307"/>
      <c r="AD35" s="308"/>
      <c r="AE35" s="307"/>
      <c r="AF35" s="304"/>
      <c r="AG35" s="25"/>
      <c r="AH35" s="51"/>
      <c r="AI35" s="51"/>
      <c r="AJ35" s="109"/>
      <c r="AK35" s="109"/>
      <c r="AL35" s="109"/>
      <c r="AM35" s="109"/>
      <c r="AN35" s="109"/>
      <c r="AO35" s="109"/>
      <c r="AP35" s="109"/>
      <c r="AQ35" s="109"/>
      <c r="AR35" s="109"/>
      <c r="AS35" s="109"/>
      <c r="AT35" s="109"/>
      <c r="AU35" s="109"/>
      <c r="AV35" s="109"/>
      <c r="AW35" s="109"/>
      <c r="AX35" s="109"/>
      <c r="AY35" s="109"/>
      <c r="AZ35" s="109"/>
      <c r="BA35" s="109"/>
      <c r="BB35" s="109"/>
      <c r="BC35" s="109"/>
      <c r="BD35" s="109"/>
      <c r="BE35" s="109"/>
      <c r="BF35" s="109"/>
      <c r="BG35" s="109"/>
      <c r="BH35" s="109"/>
      <c r="BI35" s="109"/>
      <c r="BJ35" s="109"/>
      <c r="BK35" s="109"/>
      <c r="BL35" s="109"/>
      <c r="BM35" s="109"/>
      <c r="BN35" s="109"/>
      <c r="BO35" s="109"/>
      <c r="BP35" s="109"/>
      <c r="BQ35" s="109"/>
      <c r="BR35" s="51"/>
      <c r="BS35" s="51"/>
      <c r="BT35" s="51"/>
      <c r="BU35" s="51"/>
      <c r="BV35" s="51"/>
      <c r="BW35" s="51"/>
      <c r="BX35" s="51"/>
      <c r="BY35" s="51"/>
      <c r="BZ35" s="51"/>
      <c r="CA35" s="51"/>
      <c r="CB35" s="51"/>
      <c r="CC35" s="51"/>
      <c r="CD35" s="51"/>
      <c r="CE35" s="51"/>
      <c r="CF35" s="51"/>
      <c r="CG35" s="51"/>
      <c r="CH35" s="51"/>
      <c r="CI35" s="51"/>
      <c r="CJ35" s="51"/>
      <c r="CK35" s="51"/>
      <c r="CL35" s="51"/>
      <c r="CM35" s="51"/>
      <c r="CN35" s="51"/>
      <c r="CO35" s="51"/>
      <c r="CP35" s="51"/>
      <c r="CQ35" s="51"/>
      <c r="CR35" s="51"/>
      <c r="CS35" s="51"/>
      <c r="CT35" s="51"/>
      <c r="CU35" s="51"/>
      <c r="CV35" s="51"/>
      <c r="CW35" s="51"/>
      <c r="CX35" s="51"/>
      <c r="CY35" s="51"/>
      <c r="CZ35" s="51"/>
      <c r="DA35" s="51"/>
      <c r="DB35" s="51"/>
      <c r="DC35" s="51"/>
    </row>
    <row r="36" spans="1:107" ht="15.75" customHeight="1">
      <c r="A36" s="13"/>
      <c r="B36" s="13"/>
      <c r="C36" s="13"/>
      <c r="D36" s="13"/>
      <c r="E36" s="13"/>
      <c r="F36" s="13"/>
      <c r="G36" s="13"/>
      <c r="H36" s="13"/>
      <c r="I36" s="13"/>
      <c r="J36" s="13"/>
      <c r="K36" s="13"/>
      <c r="L36" s="13"/>
      <c r="M36" s="13"/>
      <c r="N36" s="13"/>
      <c r="O36" s="13"/>
      <c r="P36" s="13"/>
      <c r="Q36" s="13"/>
      <c r="R36" s="13"/>
      <c r="S36" s="13"/>
      <c r="T36" s="13"/>
      <c r="U36" s="13"/>
      <c r="V36" s="13"/>
      <c r="W36" s="13"/>
      <c r="X36" s="13"/>
      <c r="Y36" s="13"/>
      <c r="Z36" s="13"/>
      <c r="AA36" s="13"/>
      <c r="AB36" s="13"/>
      <c r="AC36" s="13"/>
      <c r="AD36" s="13"/>
      <c r="AE36" s="13"/>
      <c r="AF36" s="13"/>
      <c r="AG36" s="25"/>
      <c r="AH36" s="25"/>
      <c r="AI36" s="25"/>
      <c r="AJ36" s="108"/>
      <c r="AK36" s="108"/>
      <c r="AL36" s="108"/>
      <c r="AM36" s="108"/>
      <c r="AN36" s="108"/>
      <c r="AO36" s="108"/>
      <c r="AP36" s="108"/>
      <c r="AQ36" s="108"/>
      <c r="AR36" s="108"/>
      <c r="AS36" s="108"/>
      <c r="AT36" s="108"/>
      <c r="AU36" s="108"/>
      <c r="AV36" s="108"/>
      <c r="AW36" s="108"/>
      <c r="AX36" s="108"/>
      <c r="AY36" s="108"/>
      <c r="AZ36" s="108"/>
      <c r="BA36" s="108"/>
      <c r="BB36" s="108"/>
      <c r="BC36" s="108"/>
      <c r="BD36" s="108"/>
      <c r="BE36" s="108"/>
      <c r="BF36" s="108"/>
      <c r="BG36" s="108"/>
      <c r="BH36" s="108"/>
      <c r="BI36" s="108"/>
      <c r="BJ36" s="108"/>
      <c r="BK36" s="108"/>
      <c r="BL36" s="108"/>
      <c r="BM36" s="108"/>
      <c r="BN36" s="108"/>
      <c r="BO36" s="108"/>
      <c r="BP36" s="108"/>
      <c r="BQ36" s="108"/>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c r="DA36" s="25"/>
      <c r="DB36" s="25"/>
      <c r="DC36" s="25"/>
    </row>
    <row r="37" spans="1:107" ht="15.75" customHeight="1">
      <c r="A37" s="13"/>
      <c r="B37" s="274" t="str" cm="1">
        <f t="array" ref="B37">_xlfn.SWITCH(TEXT(D39,"DDDD"),"SUNDAY","S U N D A Y","MONDAY","M O N D A Y","TUESDAY","T U E S D A Y","WEDNESDAY","W E D N E S D A Y","THURSDAY","T H U R S D A Y","FRIDAY","F R I D A Y","SATURDAY","S A T U R D A Y","SUNDAY","S U N D A Y")</f>
        <v>M O N D A Y</v>
      </c>
      <c r="C37" s="275"/>
      <c r="D37" s="275"/>
      <c r="E37" s="275"/>
      <c r="F37" s="275"/>
      <c r="G37" s="275"/>
      <c r="H37" s="276"/>
      <c r="I37" s="13"/>
      <c r="J37" s="261" t="str" cm="1">
        <f t="array" ref="J37">_xlfn.SWITCH(TEXT(L39,"DDDD"),"SUNDAY","S U N D A Y","MONDAY","M O N D A Y","TUESDAY","T U E S D A Y","WEDNESDAY","W E D N E S D A Y","THURSDAY","T H U R S D A Y","FRIDAY","F R I D A Y","SATURDAY","S A T U R D A Y","SUNDAY","S U N D A Y")</f>
        <v>T U E S D A Y</v>
      </c>
      <c r="K37" s="262"/>
      <c r="L37" s="262"/>
      <c r="M37" s="262"/>
      <c r="N37" s="262"/>
      <c r="O37" s="262"/>
      <c r="P37" s="263"/>
      <c r="Q37" s="13"/>
      <c r="R37" s="266" t="str" cm="1">
        <f t="array" ref="R37">_xlfn.SWITCH(TEXT(T39,"DDDD"),"SUNDAY","S U N D A Y","MONDAY","M O N D A Y","TUESDAY","T U E S D A Y","WEDNESDAY","W E D N E S D A Y","THURSDAY","T H U R S D A Y","FRIDAY","F R I D A Y","SATURDAY","S A T U R D A Y","SUNDAY","S U N D A Y")</f>
        <v>W E D N E S D A Y</v>
      </c>
      <c r="S37" s="267"/>
      <c r="T37" s="267"/>
      <c r="U37" s="267"/>
      <c r="V37" s="267"/>
      <c r="W37" s="267"/>
      <c r="X37" s="268"/>
      <c r="Y37" s="16"/>
      <c r="Z37" s="309" t="s">
        <v>93</v>
      </c>
      <c r="AA37" s="176"/>
      <c r="AB37" s="176"/>
      <c r="AC37" s="176"/>
      <c r="AD37" s="176"/>
      <c r="AE37" s="176"/>
      <c r="AF37" s="177"/>
      <c r="AG37" s="25"/>
      <c r="AH37" s="51"/>
      <c r="AI37" s="51"/>
      <c r="AJ37" s="109"/>
      <c r="AK37" s="109"/>
      <c r="AL37" s="109"/>
      <c r="AM37" s="109"/>
      <c r="AN37" s="109"/>
      <c r="AO37" s="109"/>
      <c r="AP37" s="109"/>
      <c r="AQ37" s="109"/>
      <c r="AR37" s="109"/>
      <c r="AS37" s="109"/>
      <c r="AT37" s="109"/>
      <c r="AU37" s="109"/>
      <c r="AV37" s="109"/>
      <c r="AW37" s="109"/>
      <c r="AX37" s="109"/>
      <c r="AY37" s="109"/>
      <c r="AZ37" s="109"/>
      <c r="BA37" s="109"/>
      <c r="BB37" s="109"/>
      <c r="BC37" s="109"/>
      <c r="BD37" s="109"/>
      <c r="BE37" s="109"/>
      <c r="BF37" s="109"/>
      <c r="BG37" s="109"/>
      <c r="BH37" s="109"/>
      <c r="BI37" s="109"/>
      <c r="BJ37" s="109"/>
      <c r="BK37" s="109"/>
      <c r="BL37" s="109"/>
      <c r="BM37" s="109"/>
      <c r="BN37" s="109"/>
      <c r="BO37" s="109"/>
      <c r="BP37" s="109"/>
      <c r="BQ37" s="109"/>
      <c r="BR37" s="51"/>
      <c r="BS37" s="51"/>
      <c r="BT37" s="51"/>
      <c r="BU37" s="51"/>
      <c r="BV37" s="51"/>
      <c r="BW37" s="51"/>
      <c r="BX37" s="51"/>
      <c r="BY37" s="51"/>
      <c r="BZ37" s="51"/>
      <c r="CA37" s="51"/>
      <c r="CB37" s="51"/>
      <c r="CC37" s="51"/>
      <c r="CD37" s="51"/>
      <c r="CE37" s="51"/>
      <c r="CF37" s="51"/>
      <c r="CG37" s="51"/>
      <c r="CH37" s="51"/>
      <c r="CI37" s="51"/>
      <c r="CJ37" s="51"/>
      <c r="CK37" s="51"/>
      <c r="CL37" s="51"/>
      <c r="CM37" s="51"/>
      <c r="CN37" s="51"/>
      <c r="CO37" s="51"/>
      <c r="CP37" s="51"/>
      <c r="CQ37" s="51"/>
      <c r="CR37" s="51"/>
      <c r="CS37" s="51"/>
      <c r="CT37" s="51"/>
      <c r="CU37" s="51"/>
      <c r="CV37" s="51"/>
      <c r="CW37" s="51"/>
      <c r="CX37" s="51"/>
      <c r="CY37" s="51"/>
      <c r="CZ37" s="51"/>
      <c r="DA37" s="51"/>
      <c r="DB37" s="51"/>
      <c r="DC37" s="51"/>
    </row>
    <row r="38" spans="1:107" ht="15.75" customHeight="1">
      <c r="A38" s="13"/>
      <c r="B38" s="277"/>
      <c r="C38" s="143"/>
      <c r="D38" s="143"/>
      <c r="E38" s="143"/>
      <c r="F38" s="143"/>
      <c r="G38" s="143"/>
      <c r="H38" s="278"/>
      <c r="I38" s="13"/>
      <c r="J38" s="264"/>
      <c r="K38" s="143"/>
      <c r="L38" s="143"/>
      <c r="M38" s="143"/>
      <c r="N38" s="143"/>
      <c r="O38" s="143"/>
      <c r="P38" s="265"/>
      <c r="Q38" s="13"/>
      <c r="R38" s="269"/>
      <c r="S38" s="143"/>
      <c r="T38" s="143"/>
      <c r="U38" s="143"/>
      <c r="V38" s="143"/>
      <c r="W38" s="143"/>
      <c r="X38" s="270"/>
      <c r="Y38" s="16"/>
      <c r="Z38" s="178"/>
      <c r="AA38" s="148"/>
      <c r="AB38" s="148"/>
      <c r="AC38" s="148"/>
      <c r="AD38" s="148"/>
      <c r="AE38" s="148"/>
      <c r="AF38" s="179"/>
      <c r="AG38" s="25"/>
      <c r="AH38" s="51"/>
      <c r="AI38" s="51"/>
      <c r="AJ38" s="109"/>
      <c r="AK38" s="109"/>
      <c r="AL38" s="109"/>
      <c r="AM38" s="109"/>
      <c r="AN38" s="109"/>
      <c r="AO38" s="109"/>
      <c r="AP38" s="109"/>
      <c r="AQ38" s="109"/>
      <c r="AR38" s="109"/>
      <c r="AS38" s="109"/>
      <c r="AT38" s="109"/>
      <c r="AU38" s="109"/>
      <c r="AV38" s="109"/>
      <c r="AW38" s="109"/>
      <c r="AX38" s="109"/>
      <c r="AY38" s="109"/>
      <c r="AZ38" s="109"/>
      <c r="BA38" s="109"/>
      <c r="BB38" s="109"/>
      <c r="BC38" s="109"/>
      <c r="BD38" s="109"/>
      <c r="BE38" s="109"/>
      <c r="BF38" s="109"/>
      <c r="BG38" s="109"/>
      <c r="BH38" s="109"/>
      <c r="BI38" s="109"/>
      <c r="BJ38" s="109"/>
      <c r="BK38" s="109"/>
      <c r="BL38" s="109"/>
      <c r="BM38" s="109"/>
      <c r="BN38" s="109"/>
      <c r="BO38" s="109"/>
      <c r="BP38" s="109"/>
      <c r="BQ38" s="109"/>
      <c r="BR38" s="51"/>
      <c r="BS38" s="51"/>
      <c r="BT38" s="51"/>
      <c r="BU38" s="51"/>
      <c r="BV38" s="51"/>
      <c r="BW38" s="51"/>
      <c r="BX38" s="51"/>
      <c r="BY38" s="51"/>
      <c r="BZ38" s="51"/>
      <c r="CA38" s="51"/>
      <c r="CB38" s="51"/>
      <c r="CC38" s="51"/>
      <c r="CD38" s="51"/>
      <c r="CE38" s="51"/>
      <c r="CF38" s="51"/>
      <c r="CG38" s="51"/>
      <c r="CH38" s="51"/>
      <c r="CI38" s="51"/>
      <c r="CJ38" s="51"/>
      <c r="CK38" s="51"/>
      <c r="CL38" s="51"/>
      <c r="CM38" s="51"/>
      <c r="CN38" s="51"/>
      <c r="CO38" s="51"/>
      <c r="CP38" s="51"/>
      <c r="CQ38" s="51"/>
      <c r="CR38" s="51"/>
      <c r="CS38" s="51"/>
      <c r="CT38" s="51"/>
      <c r="CU38" s="51"/>
      <c r="CV38" s="51"/>
      <c r="CW38" s="51"/>
      <c r="CX38" s="51"/>
      <c r="CY38" s="51"/>
      <c r="CZ38" s="51"/>
      <c r="DA38" s="51"/>
      <c r="DB38" s="51"/>
      <c r="DC38" s="51"/>
    </row>
    <row r="39" spans="1:107" ht="15.75" customHeight="1">
      <c r="A39" s="17"/>
      <c r="B39" s="248" t="s">
        <v>80</v>
      </c>
      <c r="C39" s="249"/>
      <c r="D39" s="250">
        <f>$A$1+Calendar!$AY$29+4</f>
        <v>46223</v>
      </c>
      <c r="E39" s="249"/>
      <c r="F39" s="249"/>
      <c r="G39" s="249"/>
      <c r="H39" s="251"/>
      <c r="I39" s="17"/>
      <c r="J39" s="253" t="s">
        <v>80</v>
      </c>
      <c r="K39" s="249"/>
      <c r="L39" s="254">
        <f>$A$1+Calendar!$AY$29+5</f>
        <v>46224</v>
      </c>
      <c r="M39" s="249"/>
      <c r="N39" s="249"/>
      <c r="O39" s="249"/>
      <c r="P39" s="255"/>
      <c r="Q39" s="17"/>
      <c r="R39" s="271" t="s">
        <v>80</v>
      </c>
      <c r="S39" s="249"/>
      <c r="T39" s="272">
        <f>$A$1+Calendar!$AY$29+6</f>
        <v>46225</v>
      </c>
      <c r="U39" s="249"/>
      <c r="V39" s="249"/>
      <c r="W39" s="249"/>
      <c r="X39" s="273"/>
      <c r="Y39" s="18"/>
      <c r="Z39" s="178"/>
      <c r="AA39" s="148"/>
      <c r="AB39" s="148"/>
      <c r="AC39" s="148"/>
      <c r="AD39" s="148"/>
      <c r="AE39" s="148"/>
      <c r="AF39" s="179"/>
      <c r="AG39" s="26"/>
      <c r="AH39" s="56"/>
      <c r="AI39" s="56"/>
      <c r="AJ39" s="111"/>
      <c r="AK39" s="111"/>
      <c r="AL39" s="111"/>
      <c r="AM39" s="111"/>
      <c r="AN39" s="111"/>
      <c r="AO39" s="111"/>
      <c r="AP39" s="111"/>
      <c r="AQ39" s="111"/>
      <c r="AR39" s="111"/>
      <c r="AS39" s="111"/>
      <c r="AT39" s="111"/>
      <c r="AU39" s="111"/>
      <c r="AV39" s="111"/>
      <c r="AW39" s="111"/>
      <c r="AX39" s="111"/>
      <c r="AY39" s="111"/>
      <c r="AZ39" s="111"/>
      <c r="BA39" s="111"/>
      <c r="BB39" s="111"/>
      <c r="BC39" s="111"/>
      <c r="BD39" s="111"/>
      <c r="BE39" s="111"/>
      <c r="BF39" s="111"/>
      <c r="BG39" s="111"/>
      <c r="BH39" s="111"/>
      <c r="BI39" s="111"/>
      <c r="BJ39" s="111"/>
      <c r="BK39" s="111"/>
      <c r="BL39" s="111"/>
      <c r="BM39" s="111"/>
      <c r="BN39" s="111"/>
      <c r="BO39" s="111"/>
      <c r="BP39" s="111"/>
      <c r="BQ39" s="111"/>
      <c r="BR39" s="56"/>
      <c r="BS39" s="56"/>
      <c r="BT39" s="56"/>
      <c r="BU39" s="56"/>
      <c r="BV39" s="56"/>
      <c r="BW39" s="56"/>
      <c r="BX39" s="56"/>
      <c r="BY39" s="56"/>
      <c r="BZ39" s="56"/>
      <c r="CA39" s="56"/>
      <c r="CB39" s="56"/>
      <c r="CC39" s="56"/>
      <c r="CD39" s="56"/>
      <c r="CE39" s="56"/>
      <c r="CF39" s="56"/>
      <c r="CG39" s="56"/>
      <c r="CH39" s="56"/>
      <c r="CI39" s="56"/>
      <c r="CJ39" s="56"/>
      <c r="CK39" s="56"/>
      <c r="CL39" s="56"/>
      <c r="CM39" s="56"/>
      <c r="CN39" s="56"/>
      <c r="CO39" s="56"/>
      <c r="CP39" s="56"/>
      <c r="CQ39" s="56"/>
      <c r="CR39" s="56"/>
      <c r="CS39" s="56"/>
      <c r="CT39" s="56"/>
      <c r="CU39" s="56"/>
      <c r="CV39" s="56"/>
      <c r="CW39" s="56"/>
      <c r="CX39" s="56"/>
      <c r="CY39" s="56"/>
      <c r="CZ39" s="56"/>
      <c r="DA39" s="56"/>
      <c r="DB39" s="56"/>
      <c r="DC39" s="56"/>
    </row>
    <row r="40" spans="1:107" ht="15.75" customHeight="1">
      <c r="A40" s="23"/>
      <c r="B40" s="252" t="s">
        <v>81</v>
      </c>
      <c r="C40" s="223"/>
      <c r="D40" s="222"/>
      <c r="E40" s="218"/>
      <c r="F40" s="218"/>
      <c r="G40" s="218"/>
      <c r="H40" s="224"/>
      <c r="I40" s="69"/>
      <c r="J40" s="241" t="s">
        <v>81</v>
      </c>
      <c r="K40" s="223"/>
      <c r="L40" s="222"/>
      <c r="M40" s="218"/>
      <c r="N40" s="218"/>
      <c r="O40" s="218"/>
      <c r="P40" s="216"/>
      <c r="Q40" s="69"/>
      <c r="R40" s="256" t="s">
        <v>81</v>
      </c>
      <c r="S40" s="223"/>
      <c r="T40" s="222"/>
      <c r="U40" s="218"/>
      <c r="V40" s="218"/>
      <c r="W40" s="218"/>
      <c r="X40" s="214"/>
      <c r="Y40" s="16"/>
      <c r="Z40" s="310"/>
      <c r="AA40" s="135"/>
      <c r="AB40" s="135"/>
      <c r="AC40" s="135"/>
      <c r="AD40" s="135"/>
      <c r="AE40" s="135"/>
      <c r="AF40" s="164"/>
      <c r="AG40" s="28"/>
      <c r="AH40" s="51"/>
      <c r="AI40" s="51"/>
      <c r="AJ40" s="109"/>
      <c r="AK40" s="109"/>
      <c r="AL40" s="109"/>
      <c r="AM40" s="109"/>
      <c r="AN40" s="109"/>
      <c r="AO40" s="109"/>
      <c r="AP40" s="109"/>
      <c r="AQ40" s="109"/>
      <c r="AR40" s="109"/>
      <c r="AS40" s="109"/>
      <c r="AT40" s="109"/>
      <c r="AU40" s="109"/>
      <c r="AV40" s="109"/>
      <c r="AW40" s="109"/>
      <c r="AX40" s="109"/>
      <c r="AY40" s="109"/>
      <c r="AZ40" s="109"/>
      <c r="BA40" s="109"/>
      <c r="BB40" s="109"/>
      <c r="BC40" s="109"/>
      <c r="BD40" s="109"/>
      <c r="BE40" s="109"/>
      <c r="BF40" s="109"/>
      <c r="BG40" s="109"/>
      <c r="BH40" s="109"/>
      <c r="BI40" s="109"/>
      <c r="BJ40" s="109"/>
      <c r="BK40" s="109"/>
      <c r="BL40" s="109"/>
      <c r="BM40" s="109"/>
      <c r="BN40" s="109"/>
      <c r="BO40" s="109"/>
      <c r="BP40" s="109"/>
      <c r="BQ40" s="109"/>
      <c r="BR40" s="51"/>
      <c r="BS40" s="51"/>
      <c r="BT40" s="51"/>
      <c r="BU40" s="51"/>
      <c r="BV40" s="51"/>
      <c r="BW40" s="51"/>
      <c r="BX40" s="51"/>
      <c r="BY40" s="51"/>
      <c r="BZ40" s="51"/>
      <c r="CA40" s="51"/>
      <c r="CB40" s="51"/>
      <c r="CC40" s="51"/>
      <c r="CD40" s="51"/>
      <c r="CE40" s="51"/>
      <c r="CF40" s="51"/>
      <c r="CG40" s="51"/>
      <c r="CH40" s="51"/>
      <c r="CI40" s="51"/>
      <c r="CJ40" s="51"/>
      <c r="CK40" s="51"/>
      <c r="CL40" s="51"/>
      <c r="CM40" s="51"/>
      <c r="CN40" s="51"/>
      <c r="CO40" s="51"/>
      <c r="CP40" s="51"/>
      <c r="CQ40" s="51"/>
      <c r="CR40" s="51"/>
      <c r="CS40" s="51"/>
      <c r="CT40" s="51"/>
      <c r="CU40" s="51"/>
      <c r="CV40" s="51"/>
      <c r="CW40" s="51"/>
      <c r="CX40" s="51"/>
      <c r="CY40" s="51"/>
      <c r="CZ40" s="51"/>
      <c r="DA40" s="51"/>
      <c r="DB40" s="51"/>
      <c r="DC40" s="51"/>
    </row>
    <row r="41" spans="1:107" ht="15.75" customHeight="1">
      <c r="A41" s="16"/>
      <c r="B41" s="257" t="s">
        <v>83</v>
      </c>
      <c r="C41" s="243"/>
      <c r="D41" s="222"/>
      <c r="E41" s="218"/>
      <c r="F41" s="218"/>
      <c r="G41" s="218"/>
      <c r="H41" s="224"/>
      <c r="I41" s="69"/>
      <c r="J41" s="242" t="s">
        <v>83</v>
      </c>
      <c r="K41" s="243"/>
      <c r="L41" s="222"/>
      <c r="M41" s="218"/>
      <c r="N41" s="218"/>
      <c r="O41" s="218"/>
      <c r="P41" s="216"/>
      <c r="Q41" s="69"/>
      <c r="R41" s="259" t="s">
        <v>83</v>
      </c>
      <c r="S41" s="243"/>
      <c r="T41" s="222"/>
      <c r="U41" s="218"/>
      <c r="V41" s="218"/>
      <c r="W41" s="218"/>
      <c r="X41" s="214"/>
      <c r="Y41" s="16"/>
      <c r="Z41" s="306"/>
      <c r="AA41" s="218"/>
      <c r="AB41" s="218"/>
      <c r="AC41" s="218"/>
      <c r="AD41" s="218"/>
      <c r="AE41" s="218"/>
      <c r="AF41" s="298"/>
      <c r="AG41" s="25"/>
      <c r="AH41" s="51"/>
      <c r="AI41" s="51"/>
      <c r="AJ41" s="109"/>
      <c r="AK41" s="109"/>
      <c r="AL41" s="109"/>
      <c r="AM41" s="109"/>
      <c r="AN41" s="109"/>
      <c r="AO41" s="109"/>
      <c r="AP41" s="109"/>
      <c r="AQ41" s="109"/>
      <c r="AR41" s="109"/>
      <c r="AS41" s="109"/>
      <c r="AT41" s="109"/>
      <c r="AU41" s="109"/>
      <c r="AV41" s="109"/>
      <c r="AW41" s="109"/>
      <c r="AX41" s="109"/>
      <c r="AY41" s="109"/>
      <c r="AZ41" s="109"/>
      <c r="BA41" s="109"/>
      <c r="BB41" s="109"/>
      <c r="BC41" s="109"/>
      <c r="BD41" s="109"/>
      <c r="BE41" s="109"/>
      <c r="BF41" s="109"/>
      <c r="BG41" s="109"/>
      <c r="BH41" s="109"/>
      <c r="BI41" s="109"/>
      <c r="BJ41" s="109"/>
      <c r="BK41" s="109"/>
      <c r="BL41" s="109"/>
      <c r="BM41" s="109"/>
      <c r="BN41" s="109"/>
      <c r="BO41" s="109"/>
      <c r="BP41" s="109"/>
      <c r="BQ41" s="109"/>
      <c r="BR41" s="51"/>
      <c r="BS41" s="51"/>
      <c r="BT41" s="51"/>
      <c r="BU41" s="51"/>
      <c r="BV41" s="51"/>
      <c r="BW41" s="51"/>
      <c r="BX41" s="51"/>
      <c r="BY41" s="51"/>
      <c r="BZ41" s="51"/>
      <c r="CA41" s="51"/>
      <c r="CB41" s="51"/>
      <c r="CC41" s="51"/>
      <c r="CD41" s="51"/>
      <c r="CE41" s="51"/>
      <c r="CF41" s="51"/>
      <c r="CG41" s="51"/>
      <c r="CH41" s="51"/>
      <c r="CI41" s="51"/>
      <c r="CJ41" s="51"/>
      <c r="CK41" s="51"/>
      <c r="CL41" s="51"/>
      <c r="CM41" s="51"/>
      <c r="CN41" s="51"/>
      <c r="CO41" s="51"/>
      <c r="CP41" s="51"/>
      <c r="CQ41" s="51"/>
      <c r="CR41" s="51"/>
      <c r="CS41" s="51"/>
      <c r="CT41" s="51"/>
      <c r="CU41" s="51"/>
      <c r="CV41" s="51"/>
      <c r="CW41" s="51"/>
      <c r="CX41" s="51"/>
      <c r="CY41" s="51"/>
      <c r="CZ41" s="51"/>
      <c r="DA41" s="51"/>
      <c r="DB41" s="51"/>
      <c r="DC41" s="51"/>
    </row>
    <row r="42" spans="1:107" ht="15.75" customHeight="1">
      <c r="A42" s="13"/>
      <c r="B42" s="153"/>
      <c r="C42" s="244"/>
      <c r="D42" s="222"/>
      <c r="E42" s="218"/>
      <c r="F42" s="218"/>
      <c r="G42" s="218"/>
      <c r="H42" s="224"/>
      <c r="I42" s="69"/>
      <c r="J42" s="183"/>
      <c r="K42" s="244"/>
      <c r="L42" s="222"/>
      <c r="M42" s="218"/>
      <c r="N42" s="218"/>
      <c r="O42" s="218"/>
      <c r="P42" s="216"/>
      <c r="Q42" s="69"/>
      <c r="R42" s="188"/>
      <c r="S42" s="244"/>
      <c r="T42" s="222"/>
      <c r="U42" s="218"/>
      <c r="V42" s="218"/>
      <c r="W42" s="218"/>
      <c r="X42" s="214"/>
      <c r="Y42" s="16"/>
      <c r="Z42" s="306"/>
      <c r="AA42" s="218"/>
      <c r="AB42" s="218"/>
      <c r="AC42" s="218"/>
      <c r="AD42" s="218"/>
      <c r="AE42" s="218"/>
      <c r="AF42" s="298"/>
      <c r="AG42" s="25"/>
      <c r="AH42" s="51"/>
      <c r="AI42" s="51"/>
      <c r="AJ42" s="109"/>
      <c r="AK42" s="109"/>
      <c r="AL42" s="109"/>
      <c r="AM42" s="109"/>
      <c r="AN42" s="109"/>
      <c r="AO42" s="109"/>
      <c r="AP42" s="109"/>
      <c r="AQ42" s="109"/>
      <c r="AR42" s="109"/>
      <c r="AS42" s="109"/>
      <c r="AT42" s="109"/>
      <c r="AU42" s="109"/>
      <c r="AV42" s="109"/>
      <c r="AW42" s="109"/>
      <c r="AX42" s="109"/>
      <c r="AY42" s="109"/>
      <c r="AZ42" s="109"/>
      <c r="BA42" s="109"/>
      <c r="BB42" s="109"/>
      <c r="BC42" s="109"/>
      <c r="BD42" s="109"/>
      <c r="BE42" s="109"/>
      <c r="BF42" s="109"/>
      <c r="BG42" s="109"/>
      <c r="BH42" s="109"/>
      <c r="BI42" s="109"/>
      <c r="BJ42" s="109"/>
      <c r="BK42" s="109"/>
      <c r="BL42" s="109"/>
      <c r="BM42" s="109"/>
      <c r="BN42" s="109"/>
      <c r="BO42" s="109"/>
      <c r="BP42" s="109"/>
      <c r="BQ42" s="109"/>
      <c r="BR42" s="51"/>
      <c r="BS42" s="51"/>
      <c r="BT42" s="51"/>
      <c r="BU42" s="51"/>
      <c r="BV42" s="51"/>
      <c r="BW42" s="51"/>
      <c r="BX42" s="51"/>
      <c r="BY42" s="51"/>
      <c r="BZ42" s="51"/>
      <c r="CA42" s="51"/>
      <c r="CB42" s="51"/>
      <c r="CC42" s="51"/>
      <c r="CD42" s="51"/>
      <c r="CE42" s="51"/>
      <c r="CF42" s="51"/>
      <c r="CG42" s="51"/>
      <c r="CH42" s="51"/>
      <c r="CI42" s="51"/>
      <c r="CJ42" s="51"/>
      <c r="CK42" s="51"/>
      <c r="CL42" s="51"/>
      <c r="CM42" s="51"/>
      <c r="CN42" s="51"/>
      <c r="CO42" s="51"/>
      <c r="CP42" s="51"/>
      <c r="CQ42" s="51"/>
      <c r="CR42" s="51"/>
      <c r="CS42" s="51"/>
      <c r="CT42" s="51"/>
      <c r="CU42" s="51"/>
      <c r="CV42" s="51"/>
      <c r="CW42" s="51"/>
      <c r="CX42" s="51"/>
      <c r="CY42" s="51"/>
      <c r="CZ42" s="51"/>
      <c r="DA42" s="51"/>
      <c r="DB42" s="51"/>
      <c r="DC42" s="51"/>
    </row>
    <row r="43" spans="1:107" ht="15.75" customHeight="1">
      <c r="A43" s="13"/>
      <c r="B43" s="258"/>
      <c r="C43" s="246"/>
      <c r="D43" s="222"/>
      <c r="E43" s="218"/>
      <c r="F43" s="218"/>
      <c r="G43" s="218"/>
      <c r="H43" s="224"/>
      <c r="I43" s="69"/>
      <c r="J43" s="245"/>
      <c r="K43" s="246"/>
      <c r="L43" s="222"/>
      <c r="M43" s="218"/>
      <c r="N43" s="218"/>
      <c r="O43" s="218"/>
      <c r="P43" s="216"/>
      <c r="Q43" s="69"/>
      <c r="R43" s="260"/>
      <c r="S43" s="246"/>
      <c r="T43" s="222"/>
      <c r="U43" s="218"/>
      <c r="V43" s="218"/>
      <c r="W43" s="218"/>
      <c r="X43" s="214"/>
      <c r="Y43" s="16"/>
      <c r="Z43" s="306"/>
      <c r="AA43" s="218"/>
      <c r="AB43" s="218"/>
      <c r="AC43" s="218"/>
      <c r="AD43" s="218"/>
      <c r="AE43" s="218"/>
      <c r="AF43" s="298"/>
      <c r="AG43" s="25"/>
      <c r="AH43" s="51"/>
      <c r="AI43" s="51"/>
      <c r="AJ43" s="109"/>
      <c r="AK43" s="109"/>
      <c r="AL43" s="109"/>
      <c r="AM43" s="109"/>
      <c r="AN43" s="109"/>
      <c r="AO43" s="109"/>
      <c r="AP43" s="109"/>
      <c r="AQ43" s="109"/>
      <c r="AR43" s="109"/>
      <c r="AS43" s="109"/>
      <c r="AT43" s="109"/>
      <c r="AU43" s="109"/>
      <c r="AV43" s="109"/>
      <c r="AW43" s="109"/>
      <c r="AX43" s="109"/>
      <c r="AY43" s="109"/>
      <c r="AZ43" s="109"/>
      <c r="BA43" s="109"/>
      <c r="BB43" s="109"/>
      <c r="BC43" s="109"/>
      <c r="BD43" s="109"/>
      <c r="BE43" s="109"/>
      <c r="BF43" s="109"/>
      <c r="BG43" s="109"/>
      <c r="BH43" s="109"/>
      <c r="BI43" s="109"/>
      <c r="BJ43" s="109"/>
      <c r="BK43" s="109"/>
      <c r="BL43" s="109"/>
      <c r="BM43" s="109"/>
      <c r="BN43" s="109"/>
      <c r="BO43" s="109"/>
      <c r="BP43" s="109"/>
      <c r="BQ43" s="109"/>
      <c r="BR43" s="51"/>
      <c r="BS43" s="51"/>
      <c r="BT43" s="51"/>
      <c r="BU43" s="51"/>
      <c r="BV43" s="51"/>
      <c r="BW43" s="51"/>
      <c r="BX43" s="51"/>
      <c r="BY43" s="51"/>
      <c r="BZ43" s="51"/>
      <c r="CA43" s="51"/>
      <c r="CB43" s="51"/>
      <c r="CC43" s="51"/>
      <c r="CD43" s="51"/>
      <c r="CE43" s="51"/>
      <c r="CF43" s="51"/>
      <c r="CG43" s="51"/>
      <c r="CH43" s="51"/>
      <c r="CI43" s="51"/>
      <c r="CJ43" s="51"/>
      <c r="CK43" s="51"/>
      <c r="CL43" s="51"/>
      <c r="CM43" s="51"/>
      <c r="CN43" s="51"/>
      <c r="CO43" s="51"/>
      <c r="CP43" s="51"/>
      <c r="CQ43" s="51"/>
      <c r="CR43" s="51"/>
      <c r="CS43" s="51"/>
      <c r="CT43" s="51"/>
      <c r="CU43" s="51"/>
      <c r="CV43" s="51"/>
      <c r="CW43" s="51"/>
      <c r="CX43" s="51"/>
      <c r="CY43" s="51"/>
      <c r="CZ43" s="51"/>
      <c r="DA43" s="51"/>
      <c r="DB43" s="51"/>
      <c r="DC43" s="51"/>
    </row>
    <row r="44" spans="1:107" ht="15.75" customHeight="1">
      <c r="A44" s="13"/>
      <c r="B44" s="240" t="s">
        <v>84</v>
      </c>
      <c r="C44" s="218"/>
      <c r="D44" s="71" t="s">
        <v>85</v>
      </c>
      <c r="E44" s="71" t="s">
        <v>86</v>
      </c>
      <c r="F44" s="71" t="s">
        <v>87</v>
      </c>
      <c r="G44" s="71" t="s">
        <v>88</v>
      </c>
      <c r="H44" s="72" t="s">
        <v>89</v>
      </c>
      <c r="I44" s="69"/>
      <c r="J44" s="217" t="s">
        <v>84</v>
      </c>
      <c r="K44" s="218"/>
      <c r="L44" s="73" t="s">
        <v>85</v>
      </c>
      <c r="M44" s="73" t="s">
        <v>86</v>
      </c>
      <c r="N44" s="73" t="s">
        <v>87</v>
      </c>
      <c r="O44" s="73" t="s">
        <v>88</v>
      </c>
      <c r="P44" s="74" t="s">
        <v>89</v>
      </c>
      <c r="Q44" s="69"/>
      <c r="R44" s="239" t="s">
        <v>84</v>
      </c>
      <c r="S44" s="218"/>
      <c r="T44" s="75" t="s">
        <v>85</v>
      </c>
      <c r="U44" s="75" t="s">
        <v>86</v>
      </c>
      <c r="V44" s="75" t="s">
        <v>87</v>
      </c>
      <c r="W44" s="75" t="s">
        <v>88</v>
      </c>
      <c r="X44" s="76" t="s">
        <v>89</v>
      </c>
      <c r="Y44" s="16"/>
      <c r="Z44" s="302"/>
      <c r="AA44" s="303"/>
      <c r="AB44" s="303"/>
      <c r="AC44" s="303"/>
      <c r="AD44" s="303"/>
      <c r="AE44" s="303"/>
      <c r="AF44" s="304"/>
      <c r="AG44" s="25"/>
      <c r="AH44" s="51"/>
      <c r="AI44" s="51"/>
      <c r="AJ44" s="109"/>
      <c r="AK44" s="109"/>
      <c r="AL44" s="109"/>
      <c r="AM44" s="109"/>
      <c r="AN44" s="109"/>
      <c r="AO44" s="109"/>
      <c r="AP44" s="109"/>
      <c r="AQ44" s="109"/>
      <c r="AR44" s="109"/>
      <c r="AS44" s="109"/>
      <c r="AT44" s="109"/>
      <c r="AU44" s="109"/>
      <c r="AV44" s="109"/>
      <c r="AW44" s="109"/>
      <c r="AX44" s="109"/>
      <c r="AY44" s="109"/>
      <c r="AZ44" s="109"/>
      <c r="BA44" s="109"/>
      <c r="BB44" s="109"/>
      <c r="BC44" s="109"/>
      <c r="BD44" s="109"/>
      <c r="BE44" s="109"/>
      <c r="BF44" s="109"/>
      <c r="BG44" s="109"/>
      <c r="BH44" s="109"/>
      <c r="BI44" s="109"/>
      <c r="BJ44" s="109"/>
      <c r="BK44" s="109"/>
      <c r="BL44" s="109"/>
      <c r="BM44" s="109"/>
      <c r="BN44" s="109"/>
      <c r="BO44" s="109"/>
      <c r="BP44" s="109"/>
      <c r="BQ44" s="109"/>
      <c r="BR44" s="51"/>
      <c r="BS44" s="51"/>
      <c r="BT44" s="51"/>
      <c r="BU44" s="51"/>
      <c r="BV44" s="51"/>
      <c r="BW44" s="51"/>
      <c r="BX44" s="51"/>
      <c r="BY44" s="51"/>
      <c r="BZ44" s="51"/>
      <c r="CA44" s="51"/>
      <c r="CB44" s="51"/>
      <c r="CC44" s="51"/>
      <c r="CD44" s="51"/>
      <c r="CE44" s="51"/>
      <c r="CF44" s="51"/>
      <c r="CG44" s="51"/>
      <c r="CH44" s="51"/>
      <c r="CI44" s="51"/>
      <c r="CJ44" s="51"/>
      <c r="CK44" s="51"/>
      <c r="CL44" s="51"/>
      <c r="CM44" s="51"/>
      <c r="CN44" s="51"/>
      <c r="CO44" s="51"/>
      <c r="CP44" s="51"/>
      <c r="CQ44" s="51"/>
      <c r="CR44" s="51"/>
      <c r="CS44" s="51"/>
      <c r="CT44" s="51"/>
      <c r="CU44" s="51"/>
      <c r="CV44" s="51"/>
      <c r="CW44" s="51"/>
      <c r="CX44" s="51"/>
      <c r="CY44" s="51"/>
      <c r="CZ44" s="51"/>
      <c r="DA44" s="51"/>
      <c r="DB44" s="51"/>
      <c r="DC44" s="51"/>
    </row>
    <row r="45" spans="1:107" ht="15.75" customHeight="1">
      <c r="A45" s="13"/>
      <c r="B45" s="79"/>
      <c r="C45" s="80"/>
      <c r="D45" s="81"/>
      <c r="E45" s="81"/>
      <c r="F45" s="81"/>
      <c r="G45" s="81"/>
      <c r="H45" s="82"/>
      <c r="I45" s="69"/>
      <c r="J45" s="83"/>
      <c r="K45" s="80"/>
      <c r="L45" s="81"/>
      <c r="M45" s="81"/>
      <c r="N45" s="81"/>
      <c r="O45" s="81"/>
      <c r="P45" s="84"/>
      <c r="Q45" s="69"/>
      <c r="R45" s="85"/>
      <c r="S45" s="80"/>
      <c r="T45" s="81"/>
      <c r="U45" s="81"/>
      <c r="V45" s="81"/>
      <c r="W45" s="81"/>
      <c r="X45" s="86"/>
      <c r="Y45" s="16"/>
      <c r="Z45" s="107"/>
      <c r="AA45" s="107"/>
      <c r="AB45" s="107"/>
      <c r="AC45" s="107"/>
      <c r="AD45" s="107"/>
      <c r="AE45" s="107"/>
      <c r="AF45" s="107"/>
      <c r="AG45" s="25"/>
      <c r="AH45" s="51"/>
      <c r="AI45" s="51"/>
      <c r="AJ45" s="109"/>
      <c r="AK45" s="109"/>
      <c r="AL45" s="109"/>
      <c r="AM45" s="109"/>
      <c r="AN45" s="109"/>
      <c r="AO45" s="109"/>
      <c r="AP45" s="109"/>
      <c r="AQ45" s="109"/>
      <c r="AR45" s="109"/>
      <c r="AS45" s="109"/>
      <c r="AT45" s="109"/>
      <c r="AU45" s="109"/>
      <c r="AV45" s="109"/>
      <c r="AW45" s="109"/>
      <c r="AX45" s="109"/>
      <c r="AY45" s="109"/>
      <c r="AZ45" s="109"/>
      <c r="BA45" s="109"/>
      <c r="BB45" s="109"/>
      <c r="BC45" s="109"/>
      <c r="BD45" s="109"/>
      <c r="BE45" s="109"/>
      <c r="BF45" s="109"/>
      <c r="BG45" s="109"/>
      <c r="BH45" s="109"/>
      <c r="BI45" s="109"/>
      <c r="BJ45" s="109"/>
      <c r="BK45" s="109"/>
      <c r="BL45" s="109"/>
      <c r="BM45" s="109"/>
      <c r="BN45" s="109"/>
      <c r="BO45" s="109"/>
      <c r="BP45" s="109"/>
      <c r="BQ45" s="109"/>
      <c r="BR45" s="51"/>
      <c r="BS45" s="51"/>
      <c r="BT45" s="51"/>
      <c r="BU45" s="51"/>
      <c r="BV45" s="51"/>
      <c r="BW45" s="51"/>
      <c r="BX45" s="51"/>
      <c r="BY45" s="51"/>
      <c r="BZ45" s="51"/>
      <c r="CA45" s="51"/>
      <c r="CB45" s="51"/>
      <c r="CC45" s="51"/>
      <c r="CD45" s="51"/>
      <c r="CE45" s="51"/>
      <c r="CF45" s="51"/>
      <c r="CG45" s="51"/>
      <c r="CH45" s="51"/>
      <c r="CI45" s="51"/>
      <c r="CJ45" s="51"/>
      <c r="CK45" s="51"/>
      <c r="CL45" s="51"/>
      <c r="CM45" s="51"/>
      <c r="CN45" s="51"/>
      <c r="CO45" s="51"/>
      <c r="CP45" s="51"/>
      <c r="CQ45" s="51"/>
      <c r="CR45" s="51"/>
      <c r="CS45" s="51"/>
      <c r="CT45" s="51"/>
      <c r="CU45" s="51"/>
      <c r="CV45" s="51"/>
      <c r="CW45" s="51"/>
      <c r="CX45" s="51"/>
      <c r="CY45" s="51"/>
      <c r="CZ45" s="51"/>
      <c r="DA45" s="51"/>
      <c r="DB45" s="51"/>
      <c r="DC45" s="51"/>
    </row>
    <row r="46" spans="1:107" ht="15.75" customHeight="1">
      <c r="A46" s="13"/>
      <c r="B46" s="89"/>
      <c r="C46" s="80"/>
      <c r="D46" s="81"/>
      <c r="E46" s="81"/>
      <c r="F46" s="81"/>
      <c r="G46" s="81"/>
      <c r="H46" s="82"/>
      <c r="I46" s="69"/>
      <c r="J46" s="90"/>
      <c r="K46" s="80"/>
      <c r="L46" s="81"/>
      <c r="M46" s="81"/>
      <c r="N46" s="81"/>
      <c r="O46" s="81"/>
      <c r="P46" s="84"/>
      <c r="Q46" s="69"/>
      <c r="R46" s="91"/>
      <c r="S46" s="80"/>
      <c r="T46" s="81"/>
      <c r="U46" s="81"/>
      <c r="V46" s="81"/>
      <c r="W46" s="81"/>
      <c r="X46" s="86"/>
      <c r="Y46" s="16"/>
      <c r="Z46" s="305" t="s">
        <v>94</v>
      </c>
      <c r="AA46" s="145"/>
      <c r="AB46" s="145"/>
      <c r="AC46" s="145"/>
      <c r="AD46" s="145"/>
      <c r="AE46" s="145"/>
      <c r="AF46" s="146"/>
      <c r="AG46" s="25"/>
      <c r="AH46" s="51"/>
      <c r="AI46" s="51"/>
      <c r="AJ46" s="109"/>
      <c r="AK46" s="109"/>
      <c r="AL46" s="109"/>
      <c r="AM46" s="109"/>
      <c r="AN46" s="109"/>
      <c r="AO46" s="109"/>
      <c r="AP46" s="109"/>
      <c r="AQ46" s="109"/>
      <c r="AR46" s="109"/>
      <c r="AS46" s="109"/>
      <c r="AT46" s="109"/>
      <c r="AU46" s="109"/>
      <c r="AV46" s="109"/>
      <c r="AW46" s="109"/>
      <c r="AX46" s="109"/>
      <c r="AY46" s="109"/>
      <c r="AZ46" s="109"/>
      <c r="BA46" s="109"/>
      <c r="BB46" s="109"/>
      <c r="BC46" s="109"/>
      <c r="BD46" s="109"/>
      <c r="BE46" s="109"/>
      <c r="BF46" s="109"/>
      <c r="BG46" s="109"/>
      <c r="BH46" s="109"/>
      <c r="BI46" s="109"/>
      <c r="BJ46" s="109"/>
      <c r="BK46" s="109"/>
      <c r="BL46" s="109"/>
      <c r="BM46" s="109"/>
      <c r="BN46" s="109"/>
      <c r="BO46" s="109"/>
      <c r="BP46" s="109"/>
      <c r="BQ46" s="109"/>
      <c r="BR46" s="51"/>
      <c r="BS46" s="51"/>
      <c r="BT46" s="51"/>
      <c r="BU46" s="51"/>
      <c r="BV46" s="51"/>
      <c r="BW46" s="51"/>
      <c r="BX46" s="51"/>
      <c r="BY46" s="51"/>
      <c r="BZ46" s="51"/>
      <c r="CA46" s="51"/>
      <c r="CB46" s="51"/>
      <c r="CC46" s="51"/>
      <c r="CD46" s="51"/>
      <c r="CE46" s="51"/>
      <c r="CF46" s="51"/>
      <c r="CG46" s="51"/>
      <c r="CH46" s="51"/>
      <c r="CI46" s="51"/>
      <c r="CJ46" s="51"/>
      <c r="CK46" s="51"/>
      <c r="CL46" s="51"/>
      <c r="CM46" s="51"/>
      <c r="CN46" s="51"/>
      <c r="CO46" s="51"/>
      <c r="CP46" s="51"/>
      <c r="CQ46" s="51"/>
      <c r="CR46" s="51"/>
      <c r="CS46" s="51"/>
      <c r="CT46" s="51"/>
      <c r="CU46" s="51"/>
      <c r="CV46" s="51"/>
      <c r="CW46" s="51"/>
      <c r="CX46" s="51"/>
      <c r="CY46" s="51"/>
      <c r="CZ46" s="51"/>
      <c r="DA46" s="51"/>
      <c r="DB46" s="51"/>
      <c r="DC46" s="51"/>
    </row>
    <row r="47" spans="1:107" ht="15.75" customHeight="1">
      <c r="A47" s="13"/>
      <c r="B47" s="89"/>
      <c r="C47" s="80"/>
      <c r="D47" s="81"/>
      <c r="E47" s="81"/>
      <c r="F47" s="81"/>
      <c r="G47" s="81"/>
      <c r="H47" s="82"/>
      <c r="I47" s="69"/>
      <c r="J47" s="90"/>
      <c r="K47" s="80"/>
      <c r="L47" s="81"/>
      <c r="M47" s="81"/>
      <c r="N47" s="81"/>
      <c r="O47" s="81"/>
      <c r="P47" s="84"/>
      <c r="Q47" s="69"/>
      <c r="R47" s="91"/>
      <c r="S47" s="80"/>
      <c r="T47" s="81"/>
      <c r="U47" s="81"/>
      <c r="V47" s="81"/>
      <c r="W47" s="81"/>
      <c r="X47" s="86"/>
      <c r="Y47" s="16"/>
      <c r="Z47" s="147"/>
      <c r="AA47" s="148"/>
      <c r="AB47" s="148"/>
      <c r="AC47" s="148"/>
      <c r="AD47" s="148"/>
      <c r="AE47" s="148"/>
      <c r="AF47" s="149"/>
      <c r="AG47" s="25"/>
      <c r="AH47" s="51"/>
      <c r="AI47" s="51"/>
      <c r="AJ47" s="109"/>
      <c r="AK47" s="109"/>
      <c r="AL47" s="109"/>
      <c r="AM47" s="109"/>
      <c r="AN47" s="109"/>
      <c r="AO47" s="109"/>
      <c r="AP47" s="109"/>
      <c r="AQ47" s="109"/>
      <c r="AR47" s="109"/>
      <c r="AS47" s="109"/>
      <c r="AT47" s="109"/>
      <c r="AU47" s="109"/>
      <c r="AV47" s="109"/>
      <c r="AW47" s="109"/>
      <c r="AX47" s="109"/>
      <c r="AY47" s="109"/>
      <c r="AZ47" s="109"/>
      <c r="BA47" s="109"/>
      <c r="BB47" s="109"/>
      <c r="BC47" s="109"/>
      <c r="BD47" s="109"/>
      <c r="BE47" s="109"/>
      <c r="BF47" s="109"/>
      <c r="BG47" s="109"/>
      <c r="BH47" s="109"/>
      <c r="BI47" s="109"/>
      <c r="BJ47" s="109"/>
      <c r="BK47" s="109"/>
      <c r="BL47" s="109"/>
      <c r="BM47" s="109"/>
      <c r="BN47" s="109"/>
      <c r="BO47" s="109"/>
      <c r="BP47" s="109"/>
      <c r="BQ47" s="109"/>
      <c r="BR47" s="51"/>
      <c r="BS47" s="51"/>
      <c r="BT47" s="51"/>
      <c r="BU47" s="51"/>
      <c r="BV47" s="51"/>
      <c r="BW47" s="51"/>
      <c r="BX47" s="51"/>
      <c r="BY47" s="51"/>
      <c r="BZ47" s="51"/>
      <c r="CA47" s="51"/>
      <c r="CB47" s="51"/>
      <c r="CC47" s="51"/>
      <c r="CD47" s="51"/>
      <c r="CE47" s="51"/>
      <c r="CF47" s="51"/>
      <c r="CG47" s="51"/>
      <c r="CH47" s="51"/>
      <c r="CI47" s="51"/>
      <c r="CJ47" s="51"/>
      <c r="CK47" s="51"/>
      <c r="CL47" s="51"/>
      <c r="CM47" s="51"/>
      <c r="CN47" s="51"/>
      <c r="CO47" s="51"/>
      <c r="CP47" s="51"/>
      <c r="CQ47" s="51"/>
      <c r="CR47" s="51"/>
      <c r="CS47" s="51"/>
      <c r="CT47" s="51"/>
      <c r="CU47" s="51"/>
      <c r="CV47" s="51"/>
      <c r="CW47" s="51"/>
      <c r="CX47" s="51"/>
      <c r="CY47" s="51"/>
      <c r="CZ47" s="51"/>
      <c r="DA47" s="51"/>
      <c r="DB47" s="51"/>
      <c r="DC47" s="51"/>
    </row>
    <row r="48" spans="1:107">
      <c r="A48" s="13"/>
      <c r="B48" s="89"/>
      <c r="C48" s="80"/>
      <c r="D48" s="81"/>
      <c r="E48" s="81"/>
      <c r="F48" s="81"/>
      <c r="G48" s="81"/>
      <c r="H48" s="82"/>
      <c r="I48" s="69"/>
      <c r="J48" s="90"/>
      <c r="K48" s="80"/>
      <c r="L48" s="81"/>
      <c r="M48" s="81"/>
      <c r="N48" s="81"/>
      <c r="O48" s="81"/>
      <c r="P48" s="84"/>
      <c r="Q48" s="69"/>
      <c r="R48" s="91"/>
      <c r="S48" s="80"/>
      <c r="T48" s="81"/>
      <c r="U48" s="81"/>
      <c r="V48" s="81"/>
      <c r="W48" s="81"/>
      <c r="X48" s="86"/>
      <c r="Y48" s="16"/>
      <c r="Z48" s="147"/>
      <c r="AA48" s="148"/>
      <c r="AB48" s="148"/>
      <c r="AC48" s="148"/>
      <c r="AD48" s="148"/>
      <c r="AE48" s="148"/>
      <c r="AF48" s="149"/>
      <c r="AG48" s="25"/>
      <c r="AH48" s="51"/>
      <c r="AI48" s="51"/>
      <c r="AJ48" s="109"/>
      <c r="AK48" s="109"/>
      <c r="AL48" s="109"/>
      <c r="AM48" s="109"/>
      <c r="AN48" s="109"/>
      <c r="AO48" s="109"/>
      <c r="AP48" s="109"/>
      <c r="AQ48" s="109"/>
      <c r="AR48" s="109"/>
      <c r="AS48" s="109"/>
      <c r="AT48" s="109"/>
      <c r="AU48" s="109"/>
      <c r="AV48" s="109"/>
      <c r="AW48" s="109"/>
      <c r="AX48" s="109"/>
      <c r="AY48" s="109"/>
      <c r="AZ48" s="109"/>
      <c r="BA48" s="109"/>
      <c r="BB48" s="109"/>
      <c r="BC48" s="109"/>
      <c r="BD48" s="109"/>
      <c r="BE48" s="109"/>
      <c r="BF48" s="109"/>
      <c r="BG48" s="109"/>
      <c r="BH48" s="109"/>
      <c r="BI48" s="109"/>
      <c r="BJ48" s="109"/>
      <c r="BK48" s="109"/>
      <c r="BL48" s="109"/>
      <c r="BM48" s="109"/>
      <c r="BN48" s="109"/>
      <c r="BO48" s="109"/>
      <c r="BP48" s="109"/>
      <c r="BQ48" s="109"/>
      <c r="BR48" s="51"/>
      <c r="BS48" s="51"/>
      <c r="BT48" s="51"/>
      <c r="BU48" s="51"/>
      <c r="BV48" s="51"/>
      <c r="BW48" s="51"/>
      <c r="BX48" s="51"/>
      <c r="BY48" s="51"/>
      <c r="BZ48" s="51"/>
      <c r="CA48" s="51"/>
      <c r="CB48" s="51"/>
      <c r="CC48" s="51"/>
      <c r="CD48" s="51"/>
      <c r="CE48" s="51"/>
      <c r="CF48" s="51"/>
      <c r="CG48" s="51"/>
      <c r="CH48" s="51"/>
      <c r="CI48" s="51"/>
      <c r="CJ48" s="51"/>
      <c r="CK48" s="51"/>
      <c r="CL48" s="51"/>
      <c r="CM48" s="51"/>
      <c r="CN48" s="51"/>
      <c r="CO48" s="51"/>
      <c r="CP48" s="51"/>
      <c r="CQ48" s="51"/>
      <c r="CR48" s="51"/>
      <c r="CS48" s="51"/>
      <c r="CT48" s="51"/>
      <c r="CU48" s="51"/>
      <c r="CV48" s="51"/>
      <c r="CW48" s="51"/>
      <c r="CX48" s="51"/>
      <c r="CY48" s="51"/>
      <c r="CZ48" s="51"/>
      <c r="DA48" s="51"/>
      <c r="DB48" s="51"/>
      <c r="DC48" s="51"/>
    </row>
    <row r="49" spans="1:107">
      <c r="A49" s="13"/>
      <c r="B49" s="89"/>
      <c r="C49" s="80"/>
      <c r="D49" s="81"/>
      <c r="E49" s="81"/>
      <c r="F49" s="81"/>
      <c r="G49" s="81"/>
      <c r="H49" s="82"/>
      <c r="I49" s="69"/>
      <c r="J49" s="90"/>
      <c r="K49" s="80"/>
      <c r="L49" s="81"/>
      <c r="M49" s="81"/>
      <c r="N49" s="81"/>
      <c r="O49" s="81"/>
      <c r="P49" s="84"/>
      <c r="Q49" s="69"/>
      <c r="R49" s="91"/>
      <c r="S49" s="80"/>
      <c r="T49" s="81"/>
      <c r="U49" s="81"/>
      <c r="V49" s="81"/>
      <c r="W49" s="81"/>
      <c r="X49" s="86"/>
      <c r="Y49" s="16"/>
      <c r="Z49" s="229"/>
      <c r="AA49" s="218"/>
      <c r="AB49" s="218"/>
      <c r="AC49" s="218"/>
      <c r="AD49" s="218"/>
      <c r="AE49" s="218"/>
      <c r="AF49" s="230"/>
      <c r="AG49" s="25"/>
      <c r="AH49" s="51"/>
      <c r="AI49" s="51"/>
      <c r="AJ49" s="109"/>
      <c r="AK49" s="109"/>
      <c r="AL49" s="109"/>
      <c r="AM49" s="109"/>
      <c r="AN49" s="109"/>
      <c r="AO49" s="109"/>
      <c r="AP49" s="109"/>
      <c r="AQ49" s="109"/>
      <c r="AR49" s="109"/>
      <c r="AS49" s="109"/>
      <c r="AT49" s="109"/>
      <c r="AU49" s="109"/>
      <c r="AV49" s="109"/>
      <c r="AW49" s="109"/>
      <c r="AX49" s="109"/>
      <c r="AY49" s="109"/>
      <c r="AZ49" s="109"/>
      <c r="BA49" s="109"/>
      <c r="BB49" s="109"/>
      <c r="BC49" s="109"/>
      <c r="BD49" s="109"/>
      <c r="BE49" s="109"/>
      <c r="BF49" s="109"/>
      <c r="BG49" s="109"/>
      <c r="BH49" s="109"/>
      <c r="BI49" s="109"/>
      <c r="BJ49" s="109"/>
      <c r="BK49" s="109"/>
      <c r="BL49" s="109"/>
      <c r="BM49" s="109"/>
      <c r="BN49" s="109"/>
      <c r="BO49" s="109"/>
      <c r="BP49" s="109"/>
      <c r="BQ49" s="109"/>
      <c r="BR49" s="51"/>
      <c r="BS49" s="51"/>
      <c r="BT49" s="51"/>
      <c r="BU49" s="51"/>
      <c r="BV49" s="51"/>
      <c r="BW49" s="51"/>
      <c r="BX49" s="51"/>
      <c r="BY49" s="51"/>
      <c r="BZ49" s="51"/>
      <c r="CA49" s="51"/>
      <c r="CB49" s="51"/>
      <c r="CC49" s="51"/>
      <c r="CD49" s="51"/>
      <c r="CE49" s="51"/>
      <c r="CF49" s="51"/>
      <c r="CG49" s="51"/>
      <c r="CH49" s="51"/>
      <c r="CI49" s="51"/>
      <c r="CJ49" s="51"/>
      <c r="CK49" s="51"/>
      <c r="CL49" s="51"/>
      <c r="CM49" s="51"/>
      <c r="CN49" s="51"/>
      <c r="CO49" s="51"/>
      <c r="CP49" s="51"/>
      <c r="CQ49" s="51"/>
      <c r="CR49" s="51"/>
      <c r="CS49" s="51"/>
      <c r="CT49" s="51"/>
      <c r="CU49" s="51"/>
      <c r="CV49" s="51"/>
      <c r="CW49" s="51"/>
      <c r="CX49" s="51"/>
      <c r="CY49" s="51"/>
      <c r="CZ49" s="51"/>
      <c r="DA49" s="51"/>
      <c r="DB49" s="51"/>
      <c r="DC49" s="51"/>
    </row>
    <row r="50" spans="1:107">
      <c r="A50" s="13"/>
      <c r="B50" s="89"/>
      <c r="C50" s="80"/>
      <c r="D50" s="81"/>
      <c r="E50" s="81"/>
      <c r="F50" s="81"/>
      <c r="G50" s="81"/>
      <c r="H50" s="82"/>
      <c r="I50" s="69"/>
      <c r="J50" s="90"/>
      <c r="K50" s="80"/>
      <c r="L50" s="81"/>
      <c r="M50" s="81"/>
      <c r="N50" s="81"/>
      <c r="O50" s="81"/>
      <c r="P50" s="84"/>
      <c r="Q50" s="69"/>
      <c r="R50" s="91"/>
      <c r="S50" s="80"/>
      <c r="T50" s="81"/>
      <c r="U50" s="81"/>
      <c r="V50" s="81"/>
      <c r="W50" s="81"/>
      <c r="X50" s="86"/>
      <c r="Y50" s="16"/>
      <c r="Z50" s="229"/>
      <c r="AA50" s="218"/>
      <c r="AB50" s="218"/>
      <c r="AC50" s="218"/>
      <c r="AD50" s="218"/>
      <c r="AE50" s="218"/>
      <c r="AF50" s="230"/>
      <c r="AG50" s="25"/>
      <c r="AH50" s="51"/>
      <c r="AI50" s="51"/>
      <c r="AJ50" s="109"/>
      <c r="AK50" s="109"/>
      <c r="AL50" s="109"/>
      <c r="AM50" s="109"/>
      <c r="AN50" s="109"/>
      <c r="AO50" s="109"/>
      <c r="AP50" s="109"/>
      <c r="AQ50" s="109"/>
      <c r="AR50" s="109"/>
      <c r="AS50" s="109"/>
      <c r="AT50" s="109"/>
      <c r="AU50" s="109"/>
      <c r="AV50" s="109"/>
      <c r="AW50" s="109"/>
      <c r="AX50" s="109"/>
      <c r="AY50" s="109"/>
      <c r="AZ50" s="109"/>
      <c r="BA50" s="109"/>
      <c r="BB50" s="109"/>
      <c r="BC50" s="109"/>
      <c r="BD50" s="109"/>
      <c r="BE50" s="109"/>
      <c r="BF50" s="109"/>
      <c r="BG50" s="109"/>
      <c r="BH50" s="109"/>
      <c r="BI50" s="109"/>
      <c r="BJ50" s="109"/>
      <c r="BK50" s="109"/>
      <c r="BL50" s="109"/>
      <c r="BM50" s="109"/>
      <c r="BN50" s="109"/>
      <c r="BO50" s="109"/>
      <c r="BP50" s="109"/>
      <c r="BQ50" s="109"/>
      <c r="BR50" s="51"/>
      <c r="BS50" s="51"/>
      <c r="BT50" s="51"/>
      <c r="BU50" s="51"/>
      <c r="BV50" s="51"/>
      <c r="BW50" s="51"/>
      <c r="BX50" s="51"/>
      <c r="BY50" s="51"/>
      <c r="BZ50" s="51"/>
      <c r="CA50" s="51"/>
      <c r="CB50" s="51"/>
      <c r="CC50" s="51"/>
      <c r="CD50" s="51"/>
      <c r="CE50" s="51"/>
      <c r="CF50" s="51"/>
      <c r="CG50" s="51"/>
      <c r="CH50" s="51"/>
      <c r="CI50" s="51"/>
      <c r="CJ50" s="51"/>
      <c r="CK50" s="51"/>
      <c r="CL50" s="51"/>
      <c r="CM50" s="51"/>
      <c r="CN50" s="51"/>
      <c r="CO50" s="51"/>
      <c r="CP50" s="51"/>
      <c r="CQ50" s="51"/>
      <c r="CR50" s="51"/>
      <c r="CS50" s="51"/>
      <c r="CT50" s="51"/>
      <c r="CU50" s="51"/>
      <c r="CV50" s="51"/>
      <c r="CW50" s="51"/>
      <c r="CX50" s="51"/>
      <c r="CY50" s="51"/>
      <c r="CZ50" s="51"/>
      <c r="DA50" s="51"/>
      <c r="DB50" s="51"/>
      <c r="DC50" s="51"/>
    </row>
    <row r="51" spans="1:107">
      <c r="A51" s="13"/>
      <c r="B51" s="89"/>
      <c r="C51" s="80"/>
      <c r="D51" s="81"/>
      <c r="E51" s="81"/>
      <c r="F51" s="81"/>
      <c r="G51" s="81"/>
      <c r="H51" s="82"/>
      <c r="I51" s="69"/>
      <c r="J51" s="90"/>
      <c r="K51" s="80"/>
      <c r="L51" s="81"/>
      <c r="M51" s="81"/>
      <c r="N51" s="81"/>
      <c r="O51" s="81"/>
      <c r="P51" s="84"/>
      <c r="Q51" s="69"/>
      <c r="R51" s="91"/>
      <c r="S51" s="80"/>
      <c r="T51" s="81"/>
      <c r="U51" s="81"/>
      <c r="V51" s="81"/>
      <c r="W51" s="81"/>
      <c r="X51" s="86"/>
      <c r="Y51" s="16"/>
      <c r="Z51" s="229"/>
      <c r="AA51" s="218"/>
      <c r="AB51" s="218"/>
      <c r="AC51" s="218"/>
      <c r="AD51" s="218"/>
      <c r="AE51" s="218"/>
      <c r="AF51" s="230"/>
      <c r="AG51" s="25"/>
      <c r="AH51" s="51"/>
      <c r="AI51" s="51"/>
      <c r="AJ51" s="109"/>
      <c r="AK51" s="109"/>
      <c r="AL51" s="109"/>
      <c r="AM51" s="109"/>
      <c r="AN51" s="109"/>
      <c r="AO51" s="109"/>
      <c r="AP51" s="109"/>
      <c r="AQ51" s="109"/>
      <c r="AR51" s="109"/>
      <c r="AS51" s="109"/>
      <c r="AT51" s="109"/>
      <c r="AU51" s="109"/>
      <c r="AV51" s="109"/>
      <c r="AW51" s="109"/>
      <c r="AX51" s="109"/>
      <c r="AY51" s="109"/>
      <c r="AZ51" s="109"/>
      <c r="BA51" s="109"/>
      <c r="BB51" s="109"/>
      <c r="BC51" s="109"/>
      <c r="BD51" s="109"/>
      <c r="BE51" s="109"/>
      <c r="BF51" s="109"/>
      <c r="BG51" s="109"/>
      <c r="BH51" s="109"/>
      <c r="BI51" s="109"/>
      <c r="BJ51" s="109"/>
      <c r="BK51" s="109"/>
      <c r="BL51" s="109"/>
      <c r="BM51" s="109"/>
      <c r="BN51" s="109"/>
      <c r="BO51" s="109"/>
      <c r="BP51" s="109"/>
      <c r="BQ51" s="109"/>
      <c r="BR51" s="51"/>
      <c r="BS51" s="51"/>
      <c r="BT51" s="51"/>
      <c r="BU51" s="51"/>
      <c r="BV51" s="51"/>
      <c r="BW51" s="51"/>
      <c r="BX51" s="51"/>
      <c r="BY51" s="51"/>
      <c r="BZ51" s="51"/>
      <c r="CA51" s="51"/>
      <c r="CB51" s="51"/>
      <c r="CC51" s="51"/>
      <c r="CD51" s="51"/>
      <c r="CE51" s="51"/>
      <c r="CF51" s="51"/>
      <c r="CG51" s="51"/>
      <c r="CH51" s="51"/>
      <c r="CI51" s="51"/>
      <c r="CJ51" s="51"/>
      <c r="CK51" s="51"/>
      <c r="CL51" s="51"/>
      <c r="CM51" s="51"/>
      <c r="CN51" s="51"/>
      <c r="CO51" s="51"/>
      <c r="CP51" s="51"/>
      <c r="CQ51" s="51"/>
      <c r="CR51" s="51"/>
      <c r="CS51" s="51"/>
      <c r="CT51" s="51"/>
      <c r="CU51" s="51"/>
      <c r="CV51" s="51"/>
      <c r="CW51" s="51"/>
      <c r="CX51" s="51"/>
      <c r="CY51" s="51"/>
      <c r="CZ51" s="51"/>
      <c r="DA51" s="51"/>
      <c r="DB51" s="51"/>
      <c r="DC51" s="51"/>
    </row>
    <row r="52" spans="1:107">
      <c r="A52" s="13"/>
      <c r="B52" s="89"/>
      <c r="C52" s="80"/>
      <c r="D52" s="81"/>
      <c r="E52" s="81"/>
      <c r="F52" s="81"/>
      <c r="G52" s="81"/>
      <c r="H52" s="82"/>
      <c r="I52" s="69"/>
      <c r="J52" s="90"/>
      <c r="K52" s="80"/>
      <c r="L52" s="81"/>
      <c r="M52" s="81"/>
      <c r="N52" s="81"/>
      <c r="O52" s="81"/>
      <c r="P52" s="84"/>
      <c r="Q52" s="69"/>
      <c r="R52" s="91"/>
      <c r="S52" s="80"/>
      <c r="T52" s="81"/>
      <c r="U52" s="81"/>
      <c r="V52" s="81"/>
      <c r="W52" s="81"/>
      <c r="X52" s="86"/>
      <c r="Y52" s="16"/>
      <c r="Z52" s="229"/>
      <c r="AA52" s="218"/>
      <c r="AB52" s="218"/>
      <c r="AC52" s="218"/>
      <c r="AD52" s="218"/>
      <c r="AE52" s="218"/>
      <c r="AF52" s="230"/>
      <c r="AG52" s="25"/>
      <c r="AH52" s="51"/>
      <c r="AI52" s="51"/>
      <c r="AJ52" s="109"/>
      <c r="AK52" s="109"/>
      <c r="AL52" s="109"/>
      <c r="AM52" s="109"/>
      <c r="AN52" s="109"/>
      <c r="AO52" s="109"/>
      <c r="AP52" s="109"/>
      <c r="AQ52" s="109"/>
      <c r="AR52" s="109"/>
      <c r="AS52" s="109"/>
      <c r="AT52" s="109"/>
      <c r="AU52" s="109"/>
      <c r="AV52" s="109"/>
      <c r="AW52" s="109"/>
      <c r="AX52" s="109"/>
      <c r="AY52" s="109"/>
      <c r="AZ52" s="109"/>
      <c r="BA52" s="109"/>
      <c r="BB52" s="109"/>
      <c r="BC52" s="109"/>
      <c r="BD52" s="109"/>
      <c r="BE52" s="109"/>
      <c r="BF52" s="109"/>
      <c r="BG52" s="109"/>
      <c r="BH52" s="109"/>
      <c r="BI52" s="109"/>
      <c r="BJ52" s="109"/>
      <c r="BK52" s="109"/>
      <c r="BL52" s="109"/>
      <c r="BM52" s="109"/>
      <c r="BN52" s="109"/>
      <c r="BO52" s="109"/>
      <c r="BP52" s="109"/>
      <c r="BQ52" s="109"/>
      <c r="BR52" s="51"/>
      <c r="BS52" s="51"/>
      <c r="BT52" s="51"/>
      <c r="BU52" s="51"/>
      <c r="BV52" s="51"/>
      <c r="BW52" s="51"/>
      <c r="BX52" s="51"/>
      <c r="BY52" s="51"/>
      <c r="BZ52" s="51"/>
      <c r="CA52" s="51"/>
      <c r="CB52" s="51"/>
      <c r="CC52" s="51"/>
      <c r="CD52" s="51"/>
      <c r="CE52" s="51"/>
      <c r="CF52" s="51"/>
      <c r="CG52" s="51"/>
      <c r="CH52" s="51"/>
      <c r="CI52" s="51"/>
      <c r="CJ52" s="51"/>
      <c r="CK52" s="51"/>
      <c r="CL52" s="51"/>
      <c r="CM52" s="51"/>
      <c r="CN52" s="51"/>
      <c r="CO52" s="51"/>
      <c r="CP52" s="51"/>
      <c r="CQ52" s="51"/>
      <c r="CR52" s="51"/>
      <c r="CS52" s="51"/>
      <c r="CT52" s="51"/>
      <c r="CU52" s="51"/>
      <c r="CV52" s="51"/>
      <c r="CW52" s="51"/>
      <c r="CX52" s="51"/>
      <c r="CY52" s="51"/>
      <c r="CZ52" s="51"/>
      <c r="DA52" s="51"/>
      <c r="DB52" s="51"/>
      <c r="DC52" s="51"/>
    </row>
    <row r="53" spans="1:107">
      <c r="A53" s="13"/>
      <c r="B53" s="89"/>
      <c r="C53" s="80"/>
      <c r="D53" s="81"/>
      <c r="E53" s="81"/>
      <c r="F53" s="81"/>
      <c r="G53" s="81"/>
      <c r="H53" s="82"/>
      <c r="I53" s="69"/>
      <c r="J53" s="90"/>
      <c r="K53" s="80"/>
      <c r="L53" s="81"/>
      <c r="M53" s="81"/>
      <c r="N53" s="81"/>
      <c r="O53" s="81"/>
      <c r="P53" s="84"/>
      <c r="Q53" s="69"/>
      <c r="R53" s="91"/>
      <c r="S53" s="80"/>
      <c r="T53" s="81"/>
      <c r="U53" s="81"/>
      <c r="V53" s="81"/>
      <c r="W53" s="81"/>
      <c r="X53" s="86"/>
      <c r="Y53" s="16"/>
      <c r="Z53" s="229"/>
      <c r="AA53" s="218"/>
      <c r="AB53" s="218"/>
      <c r="AC53" s="218"/>
      <c r="AD53" s="218"/>
      <c r="AE53" s="218"/>
      <c r="AF53" s="230"/>
      <c r="AG53" s="25"/>
      <c r="AH53" s="51"/>
      <c r="AI53" s="51"/>
      <c r="AJ53" s="109"/>
      <c r="AK53" s="109"/>
      <c r="AL53" s="109"/>
      <c r="AM53" s="109"/>
      <c r="AN53" s="109"/>
      <c r="AO53" s="109"/>
      <c r="AP53" s="109"/>
      <c r="AQ53" s="109"/>
      <c r="AR53" s="109"/>
      <c r="AS53" s="109"/>
      <c r="AT53" s="109"/>
      <c r="AU53" s="109"/>
      <c r="AV53" s="109"/>
      <c r="AW53" s="109"/>
      <c r="AX53" s="109"/>
      <c r="AY53" s="109"/>
      <c r="AZ53" s="109"/>
      <c r="BA53" s="109"/>
      <c r="BB53" s="109"/>
      <c r="BC53" s="109"/>
      <c r="BD53" s="109"/>
      <c r="BE53" s="109"/>
      <c r="BF53" s="109"/>
      <c r="BG53" s="109"/>
      <c r="BH53" s="109"/>
      <c r="BI53" s="109"/>
      <c r="BJ53" s="109"/>
      <c r="BK53" s="109"/>
      <c r="BL53" s="109"/>
      <c r="BM53" s="109"/>
      <c r="BN53" s="109"/>
      <c r="BO53" s="109"/>
      <c r="BP53" s="109"/>
      <c r="BQ53" s="109"/>
      <c r="BR53" s="51"/>
      <c r="BS53" s="51"/>
      <c r="BT53" s="51"/>
      <c r="BU53" s="51"/>
      <c r="BV53" s="51"/>
      <c r="BW53" s="51"/>
      <c r="BX53" s="51"/>
      <c r="BY53" s="51"/>
      <c r="BZ53" s="51"/>
      <c r="CA53" s="51"/>
      <c r="CB53" s="51"/>
      <c r="CC53" s="51"/>
      <c r="CD53" s="51"/>
      <c r="CE53" s="51"/>
      <c r="CF53" s="51"/>
      <c r="CG53" s="51"/>
      <c r="CH53" s="51"/>
      <c r="CI53" s="51"/>
      <c r="CJ53" s="51"/>
      <c r="CK53" s="51"/>
      <c r="CL53" s="51"/>
      <c r="CM53" s="51"/>
      <c r="CN53" s="51"/>
      <c r="CO53" s="51"/>
      <c r="CP53" s="51"/>
      <c r="CQ53" s="51"/>
      <c r="CR53" s="51"/>
      <c r="CS53" s="51"/>
      <c r="CT53" s="51"/>
      <c r="CU53" s="51"/>
      <c r="CV53" s="51"/>
      <c r="CW53" s="51"/>
      <c r="CX53" s="51"/>
      <c r="CY53" s="51"/>
      <c r="CZ53" s="51"/>
      <c r="DA53" s="51"/>
      <c r="DB53" s="51"/>
      <c r="DC53" s="51"/>
    </row>
    <row r="54" spans="1:107">
      <c r="A54" s="13"/>
      <c r="B54" s="89"/>
      <c r="C54" s="80"/>
      <c r="D54" s="81"/>
      <c r="E54" s="81"/>
      <c r="F54" s="81"/>
      <c r="G54" s="81"/>
      <c r="H54" s="82"/>
      <c r="I54" s="69"/>
      <c r="J54" s="90"/>
      <c r="K54" s="80"/>
      <c r="L54" s="81"/>
      <c r="M54" s="81"/>
      <c r="N54" s="81"/>
      <c r="O54" s="81"/>
      <c r="P54" s="84"/>
      <c r="Q54" s="69"/>
      <c r="R54" s="91"/>
      <c r="S54" s="80"/>
      <c r="T54" s="81"/>
      <c r="U54" s="81"/>
      <c r="V54" s="81"/>
      <c r="W54" s="81"/>
      <c r="X54" s="86"/>
      <c r="Y54" s="16"/>
      <c r="Z54" s="229"/>
      <c r="AA54" s="218"/>
      <c r="AB54" s="218"/>
      <c r="AC54" s="218"/>
      <c r="AD54" s="218"/>
      <c r="AE54" s="218"/>
      <c r="AF54" s="230"/>
      <c r="AG54" s="25"/>
      <c r="AH54" s="51"/>
      <c r="AI54" s="51"/>
      <c r="AJ54" s="109"/>
      <c r="AK54" s="109"/>
      <c r="AL54" s="109"/>
      <c r="AM54" s="109"/>
      <c r="AN54" s="109"/>
      <c r="AO54" s="109"/>
      <c r="AP54" s="109"/>
      <c r="AQ54" s="109"/>
      <c r="AR54" s="109"/>
      <c r="AS54" s="109"/>
      <c r="AT54" s="109"/>
      <c r="AU54" s="109"/>
      <c r="AV54" s="109"/>
      <c r="AW54" s="109"/>
      <c r="AX54" s="109"/>
      <c r="AY54" s="109"/>
      <c r="AZ54" s="109"/>
      <c r="BA54" s="109"/>
      <c r="BB54" s="109"/>
      <c r="BC54" s="109"/>
      <c r="BD54" s="109"/>
      <c r="BE54" s="109"/>
      <c r="BF54" s="109"/>
      <c r="BG54" s="109"/>
      <c r="BH54" s="109"/>
      <c r="BI54" s="109"/>
      <c r="BJ54" s="109"/>
      <c r="BK54" s="109"/>
      <c r="BL54" s="109"/>
      <c r="BM54" s="109"/>
      <c r="BN54" s="109"/>
      <c r="BO54" s="109"/>
      <c r="BP54" s="109"/>
      <c r="BQ54" s="109"/>
      <c r="BR54" s="51"/>
      <c r="BS54" s="51"/>
      <c r="BT54" s="51"/>
      <c r="BU54" s="51"/>
      <c r="BV54" s="51"/>
      <c r="BW54" s="51"/>
      <c r="BX54" s="51"/>
      <c r="BY54" s="51"/>
      <c r="BZ54" s="51"/>
      <c r="CA54" s="51"/>
      <c r="CB54" s="51"/>
      <c r="CC54" s="51"/>
      <c r="CD54" s="51"/>
      <c r="CE54" s="51"/>
      <c r="CF54" s="51"/>
      <c r="CG54" s="51"/>
      <c r="CH54" s="51"/>
      <c r="CI54" s="51"/>
      <c r="CJ54" s="51"/>
      <c r="CK54" s="51"/>
      <c r="CL54" s="51"/>
      <c r="CM54" s="51"/>
      <c r="CN54" s="51"/>
      <c r="CO54" s="51"/>
      <c r="CP54" s="51"/>
      <c r="CQ54" s="51"/>
      <c r="CR54" s="51"/>
      <c r="CS54" s="51"/>
      <c r="CT54" s="51"/>
      <c r="CU54" s="51"/>
      <c r="CV54" s="51"/>
      <c r="CW54" s="51"/>
      <c r="CX54" s="51"/>
      <c r="CY54" s="51"/>
      <c r="CZ54" s="51"/>
      <c r="DA54" s="51"/>
      <c r="DB54" s="51"/>
      <c r="DC54" s="51"/>
    </row>
    <row r="55" spans="1:107">
      <c r="A55" s="13"/>
      <c r="B55" s="89"/>
      <c r="C55" s="80"/>
      <c r="D55" s="81"/>
      <c r="E55" s="81"/>
      <c r="F55" s="81"/>
      <c r="G55" s="81"/>
      <c r="H55" s="82"/>
      <c r="I55" s="69"/>
      <c r="J55" s="90"/>
      <c r="K55" s="80"/>
      <c r="L55" s="81"/>
      <c r="M55" s="81"/>
      <c r="N55" s="81"/>
      <c r="O55" s="81"/>
      <c r="P55" s="84"/>
      <c r="Q55" s="69"/>
      <c r="R55" s="91"/>
      <c r="S55" s="80"/>
      <c r="T55" s="81"/>
      <c r="U55" s="81"/>
      <c r="V55" s="81"/>
      <c r="W55" s="81"/>
      <c r="X55" s="86"/>
      <c r="Y55" s="16"/>
      <c r="Z55" s="229"/>
      <c r="AA55" s="218"/>
      <c r="AB55" s="218"/>
      <c r="AC55" s="218"/>
      <c r="AD55" s="218"/>
      <c r="AE55" s="218"/>
      <c r="AF55" s="230"/>
      <c r="AG55" s="25"/>
      <c r="AH55" s="51"/>
      <c r="AI55" s="51"/>
      <c r="AJ55" s="109"/>
      <c r="AK55" s="109"/>
      <c r="AL55" s="109"/>
      <c r="AM55" s="109"/>
      <c r="AN55" s="109"/>
      <c r="AO55" s="109"/>
      <c r="AP55" s="109"/>
      <c r="AQ55" s="109"/>
      <c r="AR55" s="109"/>
      <c r="AS55" s="109"/>
      <c r="AT55" s="109"/>
      <c r="AU55" s="109"/>
      <c r="AV55" s="109"/>
      <c r="AW55" s="109"/>
      <c r="AX55" s="109"/>
      <c r="AY55" s="109"/>
      <c r="AZ55" s="109"/>
      <c r="BA55" s="109"/>
      <c r="BB55" s="109"/>
      <c r="BC55" s="109"/>
      <c r="BD55" s="109"/>
      <c r="BE55" s="109"/>
      <c r="BF55" s="109"/>
      <c r="BG55" s="109"/>
      <c r="BH55" s="109"/>
      <c r="BI55" s="109"/>
      <c r="BJ55" s="109"/>
      <c r="BK55" s="109"/>
      <c r="BL55" s="109"/>
      <c r="BM55" s="109"/>
      <c r="BN55" s="109"/>
      <c r="BO55" s="109"/>
      <c r="BP55" s="109"/>
      <c r="BQ55" s="109"/>
      <c r="BR55" s="51"/>
      <c r="BS55" s="51"/>
      <c r="BT55" s="51"/>
      <c r="BU55" s="51"/>
      <c r="BV55" s="51"/>
      <c r="BW55" s="51"/>
      <c r="BX55" s="51"/>
      <c r="BY55" s="51"/>
      <c r="BZ55" s="51"/>
      <c r="CA55" s="51"/>
      <c r="CB55" s="51"/>
      <c r="CC55" s="51"/>
      <c r="CD55" s="51"/>
      <c r="CE55" s="51"/>
      <c r="CF55" s="51"/>
      <c r="CG55" s="51"/>
      <c r="CH55" s="51"/>
      <c r="CI55" s="51"/>
      <c r="CJ55" s="51"/>
      <c r="CK55" s="51"/>
      <c r="CL55" s="51"/>
      <c r="CM55" s="51"/>
      <c r="CN55" s="51"/>
      <c r="CO55" s="51"/>
      <c r="CP55" s="51"/>
      <c r="CQ55" s="51"/>
      <c r="CR55" s="51"/>
      <c r="CS55" s="51"/>
      <c r="CT55" s="51"/>
      <c r="CU55" s="51"/>
      <c r="CV55" s="51"/>
      <c r="CW55" s="51"/>
      <c r="CX55" s="51"/>
      <c r="CY55" s="51"/>
      <c r="CZ55" s="51"/>
      <c r="DA55" s="51"/>
      <c r="DB55" s="51"/>
      <c r="DC55" s="51"/>
    </row>
    <row r="56" spans="1:107">
      <c r="A56" s="13"/>
      <c r="B56" s="89"/>
      <c r="C56" s="80"/>
      <c r="D56" s="81"/>
      <c r="E56" s="81"/>
      <c r="F56" s="81"/>
      <c r="G56" s="81"/>
      <c r="H56" s="82"/>
      <c r="I56" s="69"/>
      <c r="J56" s="90"/>
      <c r="K56" s="80"/>
      <c r="L56" s="81"/>
      <c r="M56" s="81"/>
      <c r="N56" s="81"/>
      <c r="O56" s="81"/>
      <c r="P56" s="84"/>
      <c r="Q56" s="69"/>
      <c r="R56" s="91"/>
      <c r="S56" s="80"/>
      <c r="T56" s="81"/>
      <c r="U56" s="81"/>
      <c r="V56" s="81"/>
      <c r="W56" s="81"/>
      <c r="X56" s="86"/>
      <c r="Y56" s="16"/>
      <c r="Z56" s="229"/>
      <c r="AA56" s="218"/>
      <c r="AB56" s="218"/>
      <c r="AC56" s="218"/>
      <c r="AD56" s="218"/>
      <c r="AE56" s="218"/>
      <c r="AF56" s="230"/>
      <c r="AG56" s="25"/>
      <c r="AH56" s="51"/>
      <c r="AI56" s="51"/>
      <c r="AJ56" s="109"/>
      <c r="AK56" s="109"/>
      <c r="AL56" s="109"/>
      <c r="AM56" s="109"/>
      <c r="AN56" s="109"/>
      <c r="AO56" s="109"/>
      <c r="AP56" s="109"/>
      <c r="AQ56" s="109"/>
      <c r="AR56" s="109"/>
      <c r="AS56" s="109"/>
      <c r="AT56" s="109"/>
      <c r="AU56" s="109"/>
      <c r="AV56" s="109"/>
      <c r="AW56" s="109"/>
      <c r="AX56" s="109"/>
      <c r="AY56" s="109"/>
      <c r="AZ56" s="109"/>
      <c r="BA56" s="109"/>
      <c r="BB56" s="109"/>
      <c r="BC56" s="109"/>
      <c r="BD56" s="109"/>
      <c r="BE56" s="109"/>
      <c r="BF56" s="109"/>
      <c r="BG56" s="109"/>
      <c r="BH56" s="109"/>
      <c r="BI56" s="109"/>
      <c r="BJ56" s="109"/>
      <c r="BK56" s="109"/>
      <c r="BL56" s="109"/>
      <c r="BM56" s="109"/>
      <c r="BN56" s="109"/>
      <c r="BO56" s="109"/>
      <c r="BP56" s="109"/>
      <c r="BQ56" s="109"/>
      <c r="BR56" s="51"/>
      <c r="BS56" s="51"/>
      <c r="BT56" s="51"/>
      <c r="BU56" s="51"/>
      <c r="BV56" s="51"/>
      <c r="BW56" s="51"/>
      <c r="BX56" s="51"/>
      <c r="BY56" s="51"/>
      <c r="BZ56" s="51"/>
      <c r="CA56" s="51"/>
      <c r="CB56" s="51"/>
      <c r="CC56" s="51"/>
      <c r="CD56" s="51"/>
      <c r="CE56" s="51"/>
      <c r="CF56" s="51"/>
      <c r="CG56" s="51"/>
      <c r="CH56" s="51"/>
      <c r="CI56" s="51"/>
      <c r="CJ56" s="51"/>
      <c r="CK56" s="51"/>
      <c r="CL56" s="51"/>
      <c r="CM56" s="51"/>
      <c r="CN56" s="51"/>
      <c r="CO56" s="51"/>
      <c r="CP56" s="51"/>
      <c r="CQ56" s="51"/>
      <c r="CR56" s="51"/>
      <c r="CS56" s="51"/>
      <c r="CT56" s="51"/>
      <c r="CU56" s="51"/>
      <c r="CV56" s="51"/>
      <c r="CW56" s="51"/>
      <c r="CX56" s="51"/>
      <c r="CY56" s="51"/>
      <c r="CZ56" s="51"/>
      <c r="DA56" s="51"/>
      <c r="DB56" s="51"/>
      <c r="DC56" s="51"/>
    </row>
    <row r="57" spans="1:107">
      <c r="A57" s="13"/>
      <c r="B57" s="89"/>
      <c r="C57" s="80"/>
      <c r="D57" s="81"/>
      <c r="E57" s="81"/>
      <c r="F57" s="81"/>
      <c r="G57" s="81"/>
      <c r="H57" s="82"/>
      <c r="I57" s="69"/>
      <c r="J57" s="90"/>
      <c r="K57" s="80"/>
      <c r="L57" s="81"/>
      <c r="M57" s="81"/>
      <c r="N57" s="81"/>
      <c r="O57" s="81"/>
      <c r="P57" s="84"/>
      <c r="Q57" s="69"/>
      <c r="R57" s="91"/>
      <c r="S57" s="80"/>
      <c r="T57" s="81"/>
      <c r="U57" s="81"/>
      <c r="V57" s="81"/>
      <c r="W57" s="81"/>
      <c r="X57" s="86"/>
      <c r="Y57" s="16"/>
      <c r="Z57" s="229"/>
      <c r="AA57" s="218"/>
      <c r="AB57" s="218"/>
      <c r="AC57" s="218"/>
      <c r="AD57" s="218"/>
      <c r="AE57" s="218"/>
      <c r="AF57" s="230"/>
      <c r="AG57" s="25"/>
      <c r="AH57" s="51"/>
      <c r="AI57" s="51"/>
      <c r="AJ57" s="109"/>
      <c r="AK57" s="109"/>
      <c r="AL57" s="109"/>
      <c r="AM57" s="109"/>
      <c r="AN57" s="109"/>
      <c r="AO57" s="109"/>
      <c r="AP57" s="109"/>
      <c r="AQ57" s="109"/>
      <c r="AR57" s="109"/>
      <c r="AS57" s="109"/>
      <c r="AT57" s="109"/>
      <c r="AU57" s="109"/>
      <c r="AV57" s="109"/>
      <c r="AW57" s="109"/>
      <c r="AX57" s="109"/>
      <c r="AY57" s="109"/>
      <c r="AZ57" s="109"/>
      <c r="BA57" s="109"/>
      <c r="BB57" s="109"/>
      <c r="BC57" s="109"/>
      <c r="BD57" s="109"/>
      <c r="BE57" s="109"/>
      <c r="BF57" s="109"/>
      <c r="BG57" s="109"/>
      <c r="BH57" s="109"/>
      <c r="BI57" s="109"/>
      <c r="BJ57" s="109"/>
      <c r="BK57" s="109"/>
      <c r="BL57" s="109"/>
      <c r="BM57" s="109"/>
      <c r="BN57" s="109"/>
      <c r="BO57" s="109"/>
      <c r="BP57" s="109"/>
      <c r="BQ57" s="109"/>
      <c r="BR57" s="51"/>
      <c r="BS57" s="51"/>
      <c r="BT57" s="51"/>
      <c r="BU57" s="51"/>
      <c r="BV57" s="51"/>
      <c r="BW57" s="51"/>
      <c r="BX57" s="51"/>
      <c r="BY57" s="51"/>
      <c r="BZ57" s="51"/>
      <c r="CA57" s="51"/>
      <c r="CB57" s="51"/>
      <c r="CC57" s="51"/>
      <c r="CD57" s="51"/>
      <c r="CE57" s="51"/>
      <c r="CF57" s="51"/>
      <c r="CG57" s="51"/>
      <c r="CH57" s="51"/>
      <c r="CI57" s="51"/>
      <c r="CJ57" s="51"/>
      <c r="CK57" s="51"/>
      <c r="CL57" s="51"/>
      <c r="CM57" s="51"/>
      <c r="CN57" s="51"/>
      <c r="CO57" s="51"/>
      <c r="CP57" s="51"/>
      <c r="CQ57" s="51"/>
      <c r="CR57" s="51"/>
      <c r="CS57" s="51"/>
      <c r="CT57" s="51"/>
      <c r="CU57" s="51"/>
      <c r="CV57" s="51"/>
      <c r="CW57" s="51"/>
      <c r="CX57" s="51"/>
      <c r="CY57" s="51"/>
      <c r="CZ57" s="51"/>
      <c r="DA57" s="51"/>
      <c r="DB57" s="51"/>
      <c r="DC57" s="51"/>
    </row>
    <row r="58" spans="1:107">
      <c r="A58" s="13"/>
      <c r="B58" s="89"/>
      <c r="C58" s="80"/>
      <c r="D58" s="81"/>
      <c r="E58" s="81"/>
      <c r="F58" s="81"/>
      <c r="G58" s="81"/>
      <c r="H58" s="82"/>
      <c r="I58" s="69"/>
      <c r="J58" s="90"/>
      <c r="K58" s="80"/>
      <c r="L58" s="81"/>
      <c r="M58" s="81"/>
      <c r="N58" s="81"/>
      <c r="O58" s="81"/>
      <c r="P58" s="84"/>
      <c r="Q58" s="69"/>
      <c r="R58" s="91"/>
      <c r="S58" s="80"/>
      <c r="T58" s="81"/>
      <c r="U58" s="81"/>
      <c r="V58" s="81"/>
      <c r="W58" s="81"/>
      <c r="X58" s="86"/>
      <c r="Y58" s="16"/>
      <c r="Z58" s="229"/>
      <c r="AA58" s="218"/>
      <c r="AB58" s="218"/>
      <c r="AC58" s="218"/>
      <c r="AD58" s="218"/>
      <c r="AE58" s="218"/>
      <c r="AF58" s="230"/>
      <c r="AG58" s="25"/>
      <c r="AH58" s="51"/>
      <c r="AI58" s="51"/>
      <c r="AJ58" s="109"/>
      <c r="AK58" s="109"/>
      <c r="AL58" s="109"/>
      <c r="AM58" s="109"/>
      <c r="AN58" s="109"/>
      <c r="AO58" s="109"/>
      <c r="AP58" s="109"/>
      <c r="AQ58" s="109"/>
      <c r="AR58" s="109"/>
      <c r="AS58" s="109"/>
      <c r="AT58" s="109"/>
      <c r="AU58" s="109"/>
      <c r="AV58" s="109"/>
      <c r="AW58" s="109"/>
      <c r="AX58" s="109"/>
      <c r="AY58" s="109"/>
      <c r="AZ58" s="109"/>
      <c r="BA58" s="109"/>
      <c r="BB58" s="109"/>
      <c r="BC58" s="109"/>
      <c r="BD58" s="109"/>
      <c r="BE58" s="109"/>
      <c r="BF58" s="109"/>
      <c r="BG58" s="109"/>
      <c r="BH58" s="109"/>
      <c r="BI58" s="109"/>
      <c r="BJ58" s="109"/>
      <c r="BK58" s="109"/>
      <c r="BL58" s="109"/>
      <c r="BM58" s="109"/>
      <c r="BN58" s="109"/>
      <c r="BO58" s="109"/>
      <c r="BP58" s="109"/>
      <c r="BQ58" s="109"/>
      <c r="BR58" s="51"/>
      <c r="BS58" s="51"/>
      <c r="BT58" s="51"/>
      <c r="BU58" s="51"/>
      <c r="BV58" s="51"/>
      <c r="BW58" s="51"/>
      <c r="BX58" s="51"/>
      <c r="BY58" s="51"/>
      <c r="BZ58" s="51"/>
      <c r="CA58" s="51"/>
      <c r="CB58" s="51"/>
      <c r="CC58" s="51"/>
      <c r="CD58" s="51"/>
      <c r="CE58" s="51"/>
      <c r="CF58" s="51"/>
      <c r="CG58" s="51"/>
      <c r="CH58" s="51"/>
      <c r="CI58" s="51"/>
      <c r="CJ58" s="51"/>
      <c r="CK58" s="51"/>
      <c r="CL58" s="51"/>
      <c r="CM58" s="51"/>
      <c r="CN58" s="51"/>
      <c r="CO58" s="51"/>
      <c r="CP58" s="51"/>
      <c r="CQ58" s="51"/>
      <c r="CR58" s="51"/>
      <c r="CS58" s="51"/>
      <c r="CT58" s="51"/>
      <c r="CU58" s="51"/>
      <c r="CV58" s="51"/>
      <c r="CW58" s="51"/>
      <c r="CX58" s="51"/>
      <c r="CY58" s="51"/>
      <c r="CZ58" s="51"/>
      <c r="DA58" s="51"/>
      <c r="DB58" s="51"/>
      <c r="DC58" s="51"/>
    </row>
    <row r="59" spans="1:107">
      <c r="A59" s="13"/>
      <c r="B59" s="89"/>
      <c r="C59" s="80"/>
      <c r="D59" s="81"/>
      <c r="E59" s="81"/>
      <c r="F59" s="81"/>
      <c r="G59" s="81"/>
      <c r="H59" s="82"/>
      <c r="I59" s="69"/>
      <c r="J59" s="90"/>
      <c r="K59" s="80"/>
      <c r="L59" s="81"/>
      <c r="M59" s="81"/>
      <c r="N59" s="81"/>
      <c r="O59" s="81"/>
      <c r="P59" s="84"/>
      <c r="Q59" s="69"/>
      <c r="R59" s="91"/>
      <c r="S59" s="80"/>
      <c r="T59" s="81"/>
      <c r="U59" s="81"/>
      <c r="V59" s="81"/>
      <c r="W59" s="81"/>
      <c r="X59" s="86"/>
      <c r="Y59" s="16"/>
      <c r="Z59" s="229"/>
      <c r="AA59" s="218"/>
      <c r="AB59" s="218"/>
      <c r="AC59" s="218"/>
      <c r="AD59" s="218"/>
      <c r="AE59" s="218"/>
      <c r="AF59" s="230"/>
      <c r="AG59" s="25"/>
      <c r="AH59" s="51"/>
      <c r="AI59" s="51"/>
      <c r="AJ59" s="109"/>
      <c r="AK59" s="109"/>
      <c r="AL59" s="109"/>
      <c r="AM59" s="109"/>
      <c r="AN59" s="109"/>
      <c r="AO59" s="109"/>
      <c r="AP59" s="109"/>
      <c r="AQ59" s="109"/>
      <c r="AR59" s="109"/>
      <c r="AS59" s="109"/>
      <c r="AT59" s="109"/>
      <c r="AU59" s="109"/>
      <c r="AV59" s="109"/>
      <c r="AW59" s="109"/>
      <c r="AX59" s="109"/>
      <c r="AY59" s="109"/>
      <c r="AZ59" s="109"/>
      <c r="BA59" s="109"/>
      <c r="BB59" s="109"/>
      <c r="BC59" s="109"/>
      <c r="BD59" s="109"/>
      <c r="BE59" s="109"/>
      <c r="BF59" s="109"/>
      <c r="BG59" s="109"/>
      <c r="BH59" s="109"/>
      <c r="BI59" s="109"/>
      <c r="BJ59" s="109"/>
      <c r="BK59" s="109"/>
      <c r="BL59" s="109"/>
      <c r="BM59" s="109"/>
      <c r="BN59" s="109"/>
      <c r="BO59" s="109"/>
      <c r="BP59" s="109"/>
      <c r="BQ59" s="109"/>
      <c r="BR59" s="51"/>
      <c r="BS59" s="51"/>
      <c r="BT59" s="51"/>
      <c r="BU59" s="51"/>
      <c r="BV59" s="51"/>
      <c r="BW59" s="51"/>
      <c r="BX59" s="51"/>
      <c r="BY59" s="51"/>
      <c r="BZ59" s="51"/>
      <c r="CA59" s="51"/>
      <c r="CB59" s="51"/>
      <c r="CC59" s="51"/>
      <c r="CD59" s="51"/>
      <c r="CE59" s="51"/>
      <c r="CF59" s="51"/>
      <c r="CG59" s="51"/>
      <c r="CH59" s="51"/>
      <c r="CI59" s="51"/>
      <c r="CJ59" s="51"/>
      <c r="CK59" s="51"/>
      <c r="CL59" s="51"/>
      <c r="CM59" s="51"/>
      <c r="CN59" s="51"/>
      <c r="CO59" s="51"/>
      <c r="CP59" s="51"/>
      <c r="CQ59" s="51"/>
      <c r="CR59" s="51"/>
      <c r="CS59" s="51"/>
      <c r="CT59" s="51"/>
      <c r="CU59" s="51"/>
      <c r="CV59" s="51"/>
      <c r="CW59" s="51"/>
      <c r="CX59" s="51"/>
      <c r="CY59" s="51"/>
      <c r="CZ59" s="51"/>
      <c r="DA59" s="51"/>
      <c r="DB59" s="51"/>
      <c r="DC59" s="51"/>
    </row>
    <row r="60" spans="1:107">
      <c r="A60" s="13"/>
      <c r="B60" s="240" t="s">
        <v>90</v>
      </c>
      <c r="C60" s="218"/>
      <c r="D60" s="218"/>
      <c r="E60" s="218"/>
      <c r="F60" s="218"/>
      <c r="G60" s="218"/>
      <c r="H60" s="224"/>
      <c r="I60" s="93"/>
      <c r="J60" s="217" t="s">
        <v>90</v>
      </c>
      <c r="K60" s="218"/>
      <c r="L60" s="218"/>
      <c r="M60" s="218"/>
      <c r="N60" s="218"/>
      <c r="O60" s="218"/>
      <c r="P60" s="216"/>
      <c r="Q60" s="93"/>
      <c r="R60" s="239" t="s">
        <v>90</v>
      </c>
      <c r="S60" s="218"/>
      <c r="T60" s="218"/>
      <c r="U60" s="218"/>
      <c r="V60" s="218"/>
      <c r="W60" s="218"/>
      <c r="X60" s="214"/>
      <c r="Y60" s="16"/>
      <c r="Z60" s="229"/>
      <c r="AA60" s="218"/>
      <c r="AB60" s="218"/>
      <c r="AC60" s="218"/>
      <c r="AD60" s="218"/>
      <c r="AE60" s="218"/>
      <c r="AF60" s="230"/>
      <c r="AG60" s="25"/>
      <c r="AH60" s="51"/>
      <c r="AI60" s="51"/>
      <c r="AJ60" s="109"/>
      <c r="AK60" s="109"/>
      <c r="AL60" s="109"/>
      <c r="AM60" s="109"/>
      <c r="AN60" s="109"/>
      <c r="AO60" s="109"/>
      <c r="AP60" s="109"/>
      <c r="AQ60" s="109"/>
      <c r="AR60" s="109"/>
      <c r="AS60" s="109"/>
      <c r="AT60" s="109"/>
      <c r="AU60" s="109"/>
      <c r="AV60" s="109"/>
      <c r="AW60" s="109"/>
      <c r="AX60" s="109"/>
      <c r="AY60" s="109"/>
      <c r="AZ60" s="109"/>
      <c r="BA60" s="109"/>
      <c r="BB60" s="109"/>
      <c r="BC60" s="109"/>
      <c r="BD60" s="109"/>
      <c r="BE60" s="109"/>
      <c r="BF60" s="109"/>
      <c r="BG60" s="109"/>
      <c r="BH60" s="109"/>
      <c r="BI60" s="109"/>
      <c r="BJ60" s="109"/>
      <c r="BK60" s="109"/>
      <c r="BL60" s="109"/>
      <c r="BM60" s="109"/>
      <c r="BN60" s="109"/>
      <c r="BO60" s="109"/>
      <c r="BP60" s="109"/>
      <c r="BQ60" s="109"/>
      <c r="BR60" s="51"/>
      <c r="BS60" s="51"/>
      <c r="BT60" s="51"/>
      <c r="BU60" s="51"/>
      <c r="BV60" s="51"/>
      <c r="BW60" s="51"/>
      <c r="BX60" s="51"/>
      <c r="BY60" s="51"/>
      <c r="BZ60" s="51"/>
      <c r="CA60" s="51"/>
      <c r="CB60" s="51"/>
      <c r="CC60" s="51"/>
      <c r="CD60" s="51"/>
      <c r="CE60" s="51"/>
      <c r="CF60" s="51"/>
      <c r="CG60" s="51"/>
      <c r="CH60" s="51"/>
      <c r="CI60" s="51"/>
      <c r="CJ60" s="51"/>
      <c r="CK60" s="51"/>
      <c r="CL60" s="51"/>
      <c r="CM60" s="51"/>
      <c r="CN60" s="51"/>
      <c r="CO60" s="51"/>
      <c r="CP60" s="51"/>
      <c r="CQ60" s="51"/>
      <c r="CR60" s="51"/>
      <c r="CS60" s="51"/>
      <c r="CT60" s="51"/>
      <c r="CU60" s="51"/>
      <c r="CV60" s="51"/>
      <c r="CW60" s="51"/>
      <c r="CX60" s="51"/>
      <c r="CY60" s="51"/>
      <c r="CZ60" s="51"/>
      <c r="DA60" s="51"/>
      <c r="DB60" s="51"/>
      <c r="DC60" s="51"/>
    </row>
    <row r="61" spans="1:107">
      <c r="A61" s="13"/>
      <c r="B61" s="240" t="s">
        <v>84</v>
      </c>
      <c r="C61" s="218"/>
      <c r="D61" s="71" t="s">
        <v>89</v>
      </c>
      <c r="E61" s="247" t="s">
        <v>91</v>
      </c>
      <c r="F61" s="218"/>
      <c r="G61" s="247" t="s">
        <v>92</v>
      </c>
      <c r="H61" s="224"/>
      <c r="I61" s="69"/>
      <c r="J61" s="217" t="s">
        <v>84</v>
      </c>
      <c r="K61" s="218"/>
      <c r="L61" s="73" t="s">
        <v>89</v>
      </c>
      <c r="M61" s="215" t="s">
        <v>91</v>
      </c>
      <c r="N61" s="218"/>
      <c r="O61" s="215" t="s">
        <v>92</v>
      </c>
      <c r="P61" s="216"/>
      <c r="Q61" s="69"/>
      <c r="R61" s="239" t="s">
        <v>84</v>
      </c>
      <c r="S61" s="218"/>
      <c r="T61" s="75" t="s">
        <v>89</v>
      </c>
      <c r="U61" s="213" t="s">
        <v>91</v>
      </c>
      <c r="V61" s="218"/>
      <c r="W61" s="213" t="s">
        <v>92</v>
      </c>
      <c r="X61" s="214"/>
      <c r="Y61" s="16"/>
      <c r="Z61" s="229"/>
      <c r="AA61" s="218"/>
      <c r="AB61" s="218"/>
      <c r="AC61" s="218"/>
      <c r="AD61" s="218"/>
      <c r="AE61" s="218"/>
      <c r="AF61" s="230"/>
      <c r="AG61" s="25"/>
      <c r="AH61" s="51"/>
      <c r="AI61" s="51"/>
      <c r="AJ61" s="109"/>
      <c r="AK61" s="109"/>
      <c r="AL61" s="109"/>
      <c r="AM61" s="109"/>
      <c r="AN61" s="109"/>
      <c r="AO61" s="109"/>
      <c r="AP61" s="109"/>
      <c r="AQ61" s="109"/>
      <c r="AR61" s="109"/>
      <c r="AS61" s="109"/>
      <c r="AT61" s="109"/>
      <c r="AU61" s="109"/>
      <c r="AV61" s="109"/>
      <c r="AW61" s="109"/>
      <c r="AX61" s="109"/>
      <c r="AY61" s="109"/>
      <c r="AZ61" s="109"/>
      <c r="BA61" s="109"/>
      <c r="BB61" s="109"/>
      <c r="BC61" s="109"/>
      <c r="BD61" s="109"/>
      <c r="BE61" s="109"/>
      <c r="BF61" s="109"/>
      <c r="BG61" s="109"/>
      <c r="BH61" s="109"/>
      <c r="BI61" s="109"/>
      <c r="BJ61" s="109"/>
      <c r="BK61" s="109"/>
      <c r="BL61" s="109"/>
      <c r="BM61" s="109"/>
      <c r="BN61" s="109"/>
      <c r="BO61" s="109"/>
      <c r="BP61" s="109"/>
      <c r="BQ61" s="109"/>
      <c r="BR61" s="51"/>
      <c r="BS61" s="51"/>
      <c r="BT61" s="51"/>
      <c r="BU61" s="51"/>
      <c r="BV61" s="51"/>
      <c r="BW61" s="51"/>
      <c r="BX61" s="51"/>
      <c r="BY61" s="51"/>
      <c r="BZ61" s="51"/>
      <c r="CA61" s="51"/>
      <c r="CB61" s="51"/>
      <c r="CC61" s="51"/>
      <c r="CD61" s="51"/>
      <c r="CE61" s="51"/>
      <c r="CF61" s="51"/>
      <c r="CG61" s="51"/>
      <c r="CH61" s="51"/>
      <c r="CI61" s="51"/>
      <c r="CJ61" s="51"/>
      <c r="CK61" s="51"/>
      <c r="CL61" s="51"/>
      <c r="CM61" s="51"/>
      <c r="CN61" s="51"/>
      <c r="CO61" s="51"/>
      <c r="CP61" s="51"/>
      <c r="CQ61" s="51"/>
      <c r="CR61" s="51"/>
      <c r="CS61" s="51"/>
      <c r="CT61" s="51"/>
      <c r="CU61" s="51"/>
      <c r="CV61" s="51"/>
      <c r="CW61" s="51"/>
      <c r="CX61" s="51"/>
      <c r="CY61" s="51"/>
      <c r="CZ61" s="51"/>
      <c r="DA61" s="51"/>
      <c r="DB61" s="51"/>
      <c r="DC61" s="51"/>
    </row>
    <row r="62" spans="1:107">
      <c r="A62" s="13"/>
      <c r="B62" s="89"/>
      <c r="C62" s="80"/>
      <c r="D62" s="81"/>
      <c r="E62" s="222"/>
      <c r="F62" s="223"/>
      <c r="G62" s="222"/>
      <c r="H62" s="224"/>
      <c r="I62" s="69"/>
      <c r="J62" s="90"/>
      <c r="K62" s="80"/>
      <c r="L62" s="81"/>
      <c r="M62" s="222"/>
      <c r="N62" s="223"/>
      <c r="O62" s="222"/>
      <c r="P62" s="216"/>
      <c r="Q62" s="69"/>
      <c r="R62" s="91"/>
      <c r="S62" s="80"/>
      <c r="T62" s="81"/>
      <c r="U62" s="222"/>
      <c r="V62" s="223"/>
      <c r="W62" s="234"/>
      <c r="X62" s="214"/>
      <c r="Y62" s="16"/>
      <c r="Z62" s="229"/>
      <c r="AA62" s="218"/>
      <c r="AB62" s="218"/>
      <c r="AC62" s="218"/>
      <c r="AD62" s="218"/>
      <c r="AE62" s="218"/>
      <c r="AF62" s="230"/>
      <c r="AG62" s="25"/>
      <c r="AH62" s="51"/>
      <c r="AI62" s="51"/>
      <c r="AJ62" s="109"/>
      <c r="AK62" s="109"/>
      <c r="AL62" s="109"/>
      <c r="AM62" s="109"/>
      <c r="AN62" s="109"/>
      <c r="AO62" s="109"/>
      <c r="AP62" s="109"/>
      <c r="AQ62" s="109"/>
      <c r="AR62" s="109"/>
      <c r="AS62" s="109"/>
      <c r="AT62" s="109"/>
      <c r="AU62" s="109"/>
      <c r="AV62" s="109"/>
      <c r="AW62" s="109"/>
      <c r="AX62" s="109"/>
      <c r="AY62" s="109"/>
      <c r="AZ62" s="109"/>
      <c r="BA62" s="109"/>
      <c r="BB62" s="109"/>
      <c r="BC62" s="109"/>
      <c r="BD62" s="109"/>
      <c r="BE62" s="109"/>
      <c r="BF62" s="109"/>
      <c r="BG62" s="109"/>
      <c r="BH62" s="109"/>
      <c r="BI62" s="109"/>
      <c r="BJ62" s="109"/>
      <c r="BK62" s="109"/>
      <c r="BL62" s="109"/>
      <c r="BM62" s="109"/>
      <c r="BN62" s="109"/>
      <c r="BO62" s="109"/>
      <c r="BP62" s="109"/>
      <c r="BQ62" s="109"/>
      <c r="BR62" s="51"/>
      <c r="BS62" s="51"/>
      <c r="BT62" s="51"/>
      <c r="BU62" s="51"/>
      <c r="BV62" s="51"/>
      <c r="BW62" s="51"/>
      <c r="BX62" s="51"/>
      <c r="BY62" s="51"/>
      <c r="BZ62" s="51"/>
      <c r="CA62" s="51"/>
      <c r="CB62" s="51"/>
      <c r="CC62" s="51"/>
      <c r="CD62" s="51"/>
      <c r="CE62" s="51"/>
      <c r="CF62" s="51"/>
      <c r="CG62" s="51"/>
      <c r="CH62" s="51"/>
      <c r="CI62" s="51"/>
      <c r="CJ62" s="51"/>
      <c r="CK62" s="51"/>
      <c r="CL62" s="51"/>
      <c r="CM62" s="51"/>
      <c r="CN62" s="51"/>
      <c r="CO62" s="51"/>
      <c r="CP62" s="51"/>
      <c r="CQ62" s="51"/>
      <c r="CR62" s="51"/>
      <c r="CS62" s="51"/>
      <c r="CT62" s="51"/>
      <c r="CU62" s="51"/>
      <c r="CV62" s="51"/>
      <c r="CW62" s="51"/>
      <c r="CX62" s="51"/>
      <c r="CY62" s="51"/>
      <c r="CZ62" s="51"/>
      <c r="DA62" s="51"/>
      <c r="DB62" s="51"/>
      <c r="DC62" s="51"/>
    </row>
    <row r="63" spans="1:107">
      <c r="A63" s="13"/>
      <c r="B63" s="89"/>
      <c r="C63" s="80"/>
      <c r="D63" s="81"/>
      <c r="E63" s="222"/>
      <c r="F63" s="223"/>
      <c r="G63" s="222"/>
      <c r="H63" s="224"/>
      <c r="I63" s="69"/>
      <c r="J63" s="90"/>
      <c r="K63" s="80"/>
      <c r="L63" s="81"/>
      <c r="M63" s="222"/>
      <c r="N63" s="223"/>
      <c r="O63" s="222"/>
      <c r="P63" s="216"/>
      <c r="Q63" s="69"/>
      <c r="R63" s="91"/>
      <c r="S63" s="80"/>
      <c r="T63" s="81"/>
      <c r="U63" s="222"/>
      <c r="V63" s="223"/>
      <c r="W63" s="234"/>
      <c r="X63" s="214"/>
      <c r="Y63" s="16"/>
      <c r="Z63" s="229"/>
      <c r="AA63" s="218"/>
      <c r="AB63" s="218"/>
      <c r="AC63" s="218"/>
      <c r="AD63" s="218"/>
      <c r="AE63" s="218"/>
      <c r="AF63" s="230"/>
      <c r="AG63" s="25"/>
      <c r="AH63" s="51"/>
      <c r="AI63" s="51"/>
      <c r="AJ63" s="109"/>
      <c r="AK63" s="109"/>
      <c r="AL63" s="109"/>
      <c r="AM63" s="109"/>
      <c r="AN63" s="109"/>
      <c r="AO63" s="109"/>
      <c r="AP63" s="109"/>
      <c r="AQ63" s="109"/>
      <c r="AR63" s="109"/>
      <c r="AS63" s="109"/>
      <c r="AT63" s="109"/>
      <c r="AU63" s="109"/>
      <c r="AV63" s="109"/>
      <c r="AW63" s="109"/>
      <c r="AX63" s="109"/>
      <c r="AY63" s="109"/>
      <c r="AZ63" s="109"/>
      <c r="BA63" s="109"/>
      <c r="BB63" s="109"/>
      <c r="BC63" s="109"/>
      <c r="BD63" s="109"/>
      <c r="BE63" s="109"/>
      <c r="BF63" s="109"/>
      <c r="BG63" s="109"/>
      <c r="BH63" s="109"/>
      <c r="BI63" s="109"/>
      <c r="BJ63" s="109"/>
      <c r="BK63" s="109"/>
      <c r="BL63" s="109"/>
      <c r="BM63" s="109"/>
      <c r="BN63" s="109"/>
      <c r="BO63" s="109"/>
      <c r="BP63" s="109"/>
      <c r="BQ63" s="109"/>
      <c r="BR63" s="51"/>
      <c r="BS63" s="51"/>
      <c r="BT63" s="51"/>
      <c r="BU63" s="51"/>
      <c r="BV63" s="51"/>
      <c r="BW63" s="51"/>
      <c r="BX63" s="51"/>
      <c r="BY63" s="51"/>
      <c r="BZ63" s="51"/>
      <c r="CA63" s="51"/>
      <c r="CB63" s="51"/>
      <c r="CC63" s="51"/>
      <c r="CD63" s="51"/>
      <c r="CE63" s="51"/>
      <c r="CF63" s="51"/>
      <c r="CG63" s="51"/>
      <c r="CH63" s="51"/>
      <c r="CI63" s="51"/>
      <c r="CJ63" s="51"/>
      <c r="CK63" s="51"/>
      <c r="CL63" s="51"/>
      <c r="CM63" s="51"/>
      <c r="CN63" s="51"/>
      <c r="CO63" s="51"/>
      <c r="CP63" s="51"/>
      <c r="CQ63" s="51"/>
      <c r="CR63" s="51"/>
      <c r="CS63" s="51"/>
      <c r="CT63" s="51"/>
      <c r="CU63" s="51"/>
      <c r="CV63" s="51"/>
      <c r="CW63" s="51"/>
      <c r="CX63" s="51"/>
      <c r="CY63" s="51"/>
      <c r="CZ63" s="51"/>
      <c r="DA63" s="51"/>
      <c r="DB63" s="51"/>
      <c r="DC63" s="51"/>
    </row>
    <row r="64" spans="1:107">
      <c r="A64" s="13"/>
      <c r="B64" s="89"/>
      <c r="C64" s="80"/>
      <c r="D64" s="81"/>
      <c r="E64" s="222"/>
      <c r="F64" s="223"/>
      <c r="G64" s="222"/>
      <c r="H64" s="224"/>
      <c r="I64" s="69"/>
      <c r="J64" s="90"/>
      <c r="K64" s="80"/>
      <c r="L64" s="81"/>
      <c r="M64" s="222"/>
      <c r="N64" s="223"/>
      <c r="O64" s="222"/>
      <c r="P64" s="216"/>
      <c r="Q64" s="69"/>
      <c r="R64" s="91"/>
      <c r="S64" s="80"/>
      <c r="T64" s="81"/>
      <c r="U64" s="222"/>
      <c r="V64" s="223"/>
      <c r="W64" s="234"/>
      <c r="X64" s="214"/>
      <c r="Y64" s="16"/>
      <c r="Z64" s="229"/>
      <c r="AA64" s="218"/>
      <c r="AB64" s="218"/>
      <c r="AC64" s="218"/>
      <c r="AD64" s="218"/>
      <c r="AE64" s="218"/>
      <c r="AF64" s="230"/>
      <c r="AG64" s="25"/>
      <c r="AH64" s="51"/>
      <c r="AI64" s="51"/>
      <c r="AJ64" s="109"/>
      <c r="AK64" s="109"/>
      <c r="AL64" s="109"/>
      <c r="AM64" s="109"/>
      <c r="AN64" s="109"/>
      <c r="AO64" s="109"/>
      <c r="AP64" s="109"/>
      <c r="AQ64" s="109"/>
      <c r="AR64" s="109"/>
      <c r="AS64" s="109"/>
      <c r="AT64" s="109"/>
      <c r="AU64" s="109"/>
      <c r="AV64" s="109"/>
      <c r="AW64" s="109"/>
      <c r="AX64" s="109"/>
      <c r="AY64" s="109"/>
      <c r="AZ64" s="109"/>
      <c r="BA64" s="109"/>
      <c r="BB64" s="109"/>
      <c r="BC64" s="109"/>
      <c r="BD64" s="109"/>
      <c r="BE64" s="109"/>
      <c r="BF64" s="109"/>
      <c r="BG64" s="109"/>
      <c r="BH64" s="109"/>
      <c r="BI64" s="109"/>
      <c r="BJ64" s="109"/>
      <c r="BK64" s="109"/>
      <c r="BL64" s="109"/>
      <c r="BM64" s="109"/>
      <c r="BN64" s="109"/>
      <c r="BO64" s="109"/>
      <c r="BP64" s="109"/>
      <c r="BQ64" s="109"/>
      <c r="BR64" s="51"/>
      <c r="BS64" s="51"/>
      <c r="BT64" s="51"/>
      <c r="BU64" s="51"/>
      <c r="BV64" s="51"/>
      <c r="BW64" s="51"/>
      <c r="BX64" s="51"/>
      <c r="BY64" s="51"/>
      <c r="BZ64" s="51"/>
      <c r="CA64" s="51"/>
      <c r="CB64" s="51"/>
      <c r="CC64" s="51"/>
      <c r="CD64" s="51"/>
      <c r="CE64" s="51"/>
      <c r="CF64" s="51"/>
      <c r="CG64" s="51"/>
      <c r="CH64" s="51"/>
      <c r="CI64" s="51"/>
      <c r="CJ64" s="51"/>
      <c r="CK64" s="51"/>
      <c r="CL64" s="51"/>
      <c r="CM64" s="51"/>
      <c r="CN64" s="51"/>
      <c r="CO64" s="51"/>
      <c r="CP64" s="51"/>
      <c r="CQ64" s="51"/>
      <c r="CR64" s="51"/>
      <c r="CS64" s="51"/>
      <c r="CT64" s="51"/>
      <c r="CU64" s="51"/>
      <c r="CV64" s="51"/>
      <c r="CW64" s="51"/>
      <c r="CX64" s="51"/>
      <c r="CY64" s="51"/>
      <c r="CZ64" s="51"/>
      <c r="DA64" s="51"/>
      <c r="DB64" s="51"/>
      <c r="DC64" s="51"/>
    </row>
    <row r="65" spans="1:107">
      <c r="A65" s="13"/>
      <c r="B65" s="89"/>
      <c r="C65" s="80"/>
      <c r="D65" s="81"/>
      <c r="E65" s="222"/>
      <c r="F65" s="223"/>
      <c r="G65" s="222"/>
      <c r="H65" s="224"/>
      <c r="I65" s="69"/>
      <c r="J65" s="90"/>
      <c r="K65" s="80"/>
      <c r="L65" s="81"/>
      <c r="M65" s="222"/>
      <c r="N65" s="223"/>
      <c r="O65" s="222"/>
      <c r="P65" s="216"/>
      <c r="Q65" s="69"/>
      <c r="R65" s="91"/>
      <c r="S65" s="80"/>
      <c r="T65" s="81"/>
      <c r="U65" s="222"/>
      <c r="V65" s="223"/>
      <c r="W65" s="234"/>
      <c r="X65" s="214"/>
      <c r="Y65" s="16"/>
      <c r="Z65" s="229"/>
      <c r="AA65" s="218"/>
      <c r="AB65" s="218"/>
      <c r="AC65" s="218"/>
      <c r="AD65" s="218"/>
      <c r="AE65" s="218"/>
      <c r="AF65" s="230"/>
      <c r="AG65" s="25"/>
      <c r="AH65" s="51"/>
      <c r="AI65" s="51"/>
      <c r="AJ65" s="109"/>
      <c r="AK65" s="109"/>
      <c r="AL65" s="109"/>
      <c r="AM65" s="109"/>
      <c r="AN65" s="109"/>
      <c r="AO65" s="109"/>
      <c r="AP65" s="109"/>
      <c r="AQ65" s="109"/>
      <c r="AR65" s="109"/>
      <c r="AS65" s="109"/>
      <c r="AT65" s="109"/>
      <c r="AU65" s="109"/>
      <c r="AV65" s="109"/>
      <c r="AW65" s="109"/>
      <c r="AX65" s="109"/>
      <c r="AY65" s="109"/>
      <c r="AZ65" s="109"/>
      <c r="BA65" s="109"/>
      <c r="BB65" s="109"/>
      <c r="BC65" s="109"/>
      <c r="BD65" s="109"/>
      <c r="BE65" s="109"/>
      <c r="BF65" s="109"/>
      <c r="BG65" s="109"/>
      <c r="BH65" s="109"/>
      <c r="BI65" s="109"/>
      <c r="BJ65" s="109"/>
      <c r="BK65" s="109"/>
      <c r="BL65" s="109"/>
      <c r="BM65" s="109"/>
      <c r="BN65" s="109"/>
      <c r="BO65" s="109"/>
      <c r="BP65" s="109"/>
      <c r="BQ65" s="109"/>
      <c r="BR65" s="51"/>
      <c r="BS65" s="51"/>
      <c r="BT65" s="51"/>
      <c r="BU65" s="51"/>
      <c r="BV65" s="51"/>
      <c r="BW65" s="51"/>
      <c r="BX65" s="51"/>
      <c r="BY65" s="51"/>
      <c r="BZ65" s="51"/>
      <c r="CA65" s="51"/>
      <c r="CB65" s="51"/>
      <c r="CC65" s="51"/>
      <c r="CD65" s="51"/>
      <c r="CE65" s="51"/>
      <c r="CF65" s="51"/>
      <c r="CG65" s="51"/>
      <c r="CH65" s="51"/>
      <c r="CI65" s="51"/>
      <c r="CJ65" s="51"/>
      <c r="CK65" s="51"/>
      <c r="CL65" s="51"/>
      <c r="CM65" s="51"/>
      <c r="CN65" s="51"/>
      <c r="CO65" s="51"/>
      <c r="CP65" s="51"/>
      <c r="CQ65" s="51"/>
      <c r="CR65" s="51"/>
      <c r="CS65" s="51"/>
      <c r="CT65" s="51"/>
      <c r="CU65" s="51"/>
      <c r="CV65" s="51"/>
      <c r="CW65" s="51"/>
      <c r="CX65" s="51"/>
      <c r="CY65" s="51"/>
      <c r="CZ65" s="51"/>
      <c r="DA65" s="51"/>
      <c r="DB65" s="51"/>
      <c r="DC65" s="51"/>
    </row>
    <row r="66" spans="1:107">
      <c r="A66" s="13"/>
      <c r="B66" s="95"/>
      <c r="C66" s="96"/>
      <c r="D66" s="97"/>
      <c r="E66" s="225"/>
      <c r="F66" s="226"/>
      <c r="G66" s="225"/>
      <c r="H66" s="227"/>
      <c r="I66" s="69"/>
      <c r="J66" s="98"/>
      <c r="K66" s="99"/>
      <c r="L66" s="100"/>
      <c r="M66" s="219"/>
      <c r="N66" s="220"/>
      <c r="O66" s="219"/>
      <c r="P66" s="221"/>
      <c r="Q66" s="69"/>
      <c r="R66" s="101"/>
      <c r="S66" s="102"/>
      <c r="T66" s="103"/>
      <c r="U66" s="235"/>
      <c r="V66" s="236"/>
      <c r="W66" s="237"/>
      <c r="X66" s="238"/>
      <c r="Y66" s="16"/>
      <c r="Z66" s="231"/>
      <c r="AA66" s="232"/>
      <c r="AB66" s="232"/>
      <c r="AC66" s="232"/>
      <c r="AD66" s="232"/>
      <c r="AE66" s="232"/>
      <c r="AF66" s="233"/>
      <c r="AG66" s="25"/>
      <c r="AH66" s="51"/>
      <c r="AI66" s="51"/>
      <c r="AJ66" s="109"/>
      <c r="AK66" s="109"/>
      <c r="AL66" s="109"/>
      <c r="AM66" s="109"/>
      <c r="AN66" s="109"/>
      <c r="AO66" s="109"/>
      <c r="AP66" s="109"/>
      <c r="AQ66" s="109"/>
      <c r="AR66" s="109"/>
      <c r="AS66" s="109"/>
      <c r="AT66" s="109"/>
      <c r="AU66" s="109"/>
      <c r="AV66" s="109"/>
      <c r="AW66" s="109"/>
      <c r="AX66" s="109"/>
      <c r="AY66" s="109"/>
      <c r="AZ66" s="109"/>
      <c r="BA66" s="109"/>
      <c r="BB66" s="109"/>
      <c r="BC66" s="109"/>
      <c r="BD66" s="109"/>
      <c r="BE66" s="109"/>
      <c r="BF66" s="109"/>
      <c r="BG66" s="109"/>
      <c r="BH66" s="109"/>
      <c r="BI66" s="109"/>
      <c r="BJ66" s="109"/>
      <c r="BK66" s="109"/>
      <c r="BL66" s="109"/>
      <c r="BM66" s="109"/>
      <c r="BN66" s="109"/>
      <c r="BO66" s="109"/>
      <c r="BP66" s="109"/>
      <c r="BQ66" s="109"/>
      <c r="BR66" s="51"/>
      <c r="BS66" s="51"/>
      <c r="BT66" s="51"/>
      <c r="BU66" s="51"/>
      <c r="BV66" s="51"/>
      <c r="BW66" s="51"/>
      <c r="BX66" s="51"/>
      <c r="BY66" s="51"/>
      <c r="BZ66" s="51"/>
      <c r="CA66" s="51"/>
      <c r="CB66" s="51"/>
      <c r="CC66" s="51"/>
      <c r="CD66" s="51"/>
      <c r="CE66" s="51"/>
      <c r="CF66" s="51"/>
      <c r="CG66" s="51"/>
      <c r="CH66" s="51"/>
      <c r="CI66" s="51"/>
      <c r="CJ66" s="51"/>
      <c r="CK66" s="51"/>
      <c r="CL66" s="51"/>
      <c r="CM66" s="51"/>
      <c r="CN66" s="51"/>
      <c r="CO66" s="51"/>
      <c r="CP66" s="51"/>
      <c r="CQ66" s="51"/>
      <c r="CR66" s="51"/>
      <c r="CS66" s="51"/>
      <c r="CT66" s="51"/>
      <c r="CU66" s="51"/>
      <c r="CV66" s="51"/>
      <c r="CW66" s="51"/>
      <c r="CX66" s="51"/>
      <c r="CY66" s="51"/>
      <c r="CZ66" s="51"/>
      <c r="DA66" s="51"/>
      <c r="DB66" s="51"/>
      <c r="DC66" s="51"/>
    </row>
    <row r="67" spans="1:107">
      <c r="A67" s="13"/>
      <c r="B67" s="13"/>
      <c r="C67" s="13"/>
      <c r="D67" s="13"/>
      <c r="E67" s="13"/>
      <c r="F67" s="13"/>
      <c r="G67" s="13"/>
      <c r="H67" s="13"/>
      <c r="I67" s="13"/>
      <c r="J67" s="13"/>
      <c r="K67" s="13"/>
      <c r="L67" s="13"/>
      <c r="M67" s="13"/>
      <c r="N67" s="13"/>
      <c r="O67" s="13"/>
      <c r="P67" s="13"/>
      <c r="Q67" s="13"/>
      <c r="R67" s="13"/>
      <c r="S67" s="13"/>
      <c r="T67" s="13"/>
      <c r="U67" s="13"/>
      <c r="V67" s="13"/>
      <c r="W67" s="13"/>
      <c r="X67" s="13"/>
      <c r="Y67" s="13"/>
      <c r="Z67" s="228"/>
      <c r="AA67" s="143"/>
      <c r="AB67" s="143"/>
      <c r="AC67" s="143"/>
      <c r="AD67" s="143"/>
      <c r="AE67" s="143"/>
      <c r="AF67" s="143"/>
      <c r="AG67" s="25"/>
      <c r="AH67" s="25"/>
      <c r="AI67" s="25"/>
      <c r="AJ67" s="108"/>
      <c r="AK67" s="108"/>
      <c r="AL67" s="108"/>
      <c r="AM67" s="108"/>
      <c r="AN67" s="108"/>
      <c r="AO67" s="108"/>
      <c r="AP67" s="108"/>
      <c r="AQ67" s="108"/>
      <c r="AR67" s="108"/>
      <c r="AS67" s="108"/>
      <c r="AT67" s="108"/>
      <c r="AU67" s="108"/>
      <c r="AV67" s="108"/>
      <c r="AW67" s="108"/>
      <c r="AX67" s="108"/>
      <c r="AY67" s="108"/>
      <c r="AZ67" s="108"/>
      <c r="BA67" s="108"/>
      <c r="BB67" s="108"/>
      <c r="BC67" s="108"/>
      <c r="BD67" s="108"/>
      <c r="BE67" s="108"/>
      <c r="BF67" s="108"/>
      <c r="BG67" s="108"/>
      <c r="BH67" s="108"/>
      <c r="BI67" s="108"/>
      <c r="BJ67" s="108"/>
      <c r="BK67" s="108"/>
      <c r="BL67" s="108"/>
      <c r="BM67" s="108"/>
      <c r="BN67" s="108"/>
      <c r="BO67" s="108"/>
      <c r="BP67" s="108"/>
      <c r="BQ67" s="108"/>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c r="DA67" s="25"/>
      <c r="DB67" s="25"/>
      <c r="DC67" s="25"/>
    </row>
    <row r="68" spans="1:107">
      <c r="A68" s="13"/>
      <c r="B68" s="13"/>
      <c r="C68" s="13"/>
      <c r="D68" s="13"/>
      <c r="E68" s="13"/>
      <c r="F68" s="13"/>
      <c r="G68" s="13"/>
      <c r="H68" s="13"/>
      <c r="I68" s="13"/>
      <c r="J68" s="13"/>
      <c r="K68" s="13"/>
      <c r="L68" s="13"/>
      <c r="M68" s="13"/>
      <c r="N68" s="13"/>
      <c r="O68" s="13"/>
      <c r="P68" s="13"/>
      <c r="Q68" s="13"/>
      <c r="R68" s="13"/>
      <c r="S68" s="13"/>
      <c r="T68" s="13"/>
      <c r="U68" s="13"/>
      <c r="V68" s="13"/>
      <c r="W68" s="13"/>
      <c r="X68" s="13"/>
      <c r="Y68" s="13"/>
      <c r="Z68" s="228"/>
      <c r="AA68" s="143"/>
      <c r="AB68" s="143"/>
      <c r="AC68" s="143"/>
      <c r="AD68" s="143"/>
      <c r="AE68" s="143"/>
      <c r="AF68" s="143"/>
      <c r="AG68" s="25"/>
      <c r="AH68" s="25"/>
      <c r="AI68" s="25"/>
      <c r="AJ68" s="108"/>
      <c r="AK68" s="108"/>
      <c r="AL68" s="108"/>
      <c r="AM68" s="108"/>
      <c r="AN68" s="108"/>
      <c r="AO68" s="108"/>
      <c r="AP68" s="108"/>
      <c r="AQ68" s="108"/>
      <c r="AR68" s="108"/>
      <c r="AS68" s="108"/>
      <c r="AT68" s="108"/>
      <c r="AU68" s="108"/>
      <c r="AV68" s="108"/>
      <c r="AW68" s="108"/>
      <c r="AX68" s="108"/>
      <c r="AY68" s="108"/>
      <c r="AZ68" s="108"/>
      <c r="BA68" s="108"/>
      <c r="BB68" s="108"/>
      <c r="BC68" s="108"/>
      <c r="BD68" s="108"/>
      <c r="BE68" s="108"/>
      <c r="BF68" s="108"/>
      <c r="BG68" s="108"/>
      <c r="BH68" s="108"/>
      <c r="BI68" s="108"/>
      <c r="BJ68" s="108"/>
      <c r="BK68" s="108"/>
      <c r="BL68" s="108"/>
      <c r="BM68" s="108"/>
      <c r="BN68" s="108"/>
      <c r="BO68" s="108"/>
      <c r="BP68" s="108"/>
      <c r="BQ68" s="108"/>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c r="DA68" s="25"/>
      <c r="DB68" s="25"/>
      <c r="DC68" s="25"/>
    </row>
    <row r="69" spans="1:107">
      <c r="A69" s="13"/>
      <c r="B69" s="13"/>
      <c r="C69" s="13"/>
      <c r="D69" s="13"/>
      <c r="E69" s="13"/>
      <c r="F69" s="13"/>
      <c r="G69" s="13"/>
      <c r="H69" s="13"/>
      <c r="I69" s="13"/>
      <c r="J69" s="13"/>
      <c r="K69" s="13"/>
      <c r="L69" s="13"/>
      <c r="M69" s="13"/>
      <c r="N69" s="13"/>
      <c r="O69" s="13"/>
      <c r="P69" s="13"/>
      <c r="Q69" s="13"/>
      <c r="R69" s="13"/>
      <c r="S69" s="13"/>
      <c r="T69" s="13"/>
      <c r="U69" s="13"/>
      <c r="V69" s="13"/>
      <c r="W69" s="13"/>
      <c r="X69" s="13"/>
      <c r="Y69" s="13"/>
      <c r="Z69" s="228"/>
      <c r="AA69" s="143"/>
      <c r="AB69" s="143"/>
      <c r="AC69" s="143"/>
      <c r="AD69" s="143"/>
      <c r="AE69" s="143"/>
      <c r="AF69" s="143"/>
      <c r="AG69" s="25"/>
      <c r="AH69" s="25"/>
      <c r="AI69" s="25"/>
      <c r="AJ69" s="108"/>
      <c r="AK69" s="108"/>
      <c r="AL69" s="108"/>
      <c r="AM69" s="108"/>
      <c r="AN69" s="108"/>
      <c r="AO69" s="108"/>
      <c r="AP69" s="108"/>
      <c r="AQ69" s="108"/>
      <c r="AR69" s="108"/>
      <c r="AS69" s="108"/>
      <c r="AT69" s="108"/>
      <c r="AU69" s="108"/>
      <c r="AV69" s="108"/>
      <c r="AW69" s="108"/>
      <c r="AX69" s="108"/>
      <c r="AY69" s="108"/>
      <c r="AZ69" s="108"/>
      <c r="BA69" s="108"/>
      <c r="BB69" s="108"/>
      <c r="BC69" s="108"/>
      <c r="BD69" s="108"/>
      <c r="BE69" s="108"/>
      <c r="BF69" s="108"/>
      <c r="BG69" s="108"/>
      <c r="BH69" s="108"/>
      <c r="BI69" s="108"/>
      <c r="BJ69" s="108"/>
      <c r="BK69" s="108"/>
      <c r="BL69" s="108"/>
      <c r="BM69" s="108"/>
      <c r="BN69" s="108"/>
      <c r="BO69" s="108"/>
      <c r="BP69" s="108"/>
      <c r="BQ69" s="108"/>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c r="DA69" s="25"/>
      <c r="DB69" s="25"/>
      <c r="DC69" s="25"/>
    </row>
    <row r="70" spans="1:107">
      <c r="A70" s="13"/>
      <c r="B70" s="13"/>
      <c r="C70" s="13"/>
      <c r="D70" s="24"/>
      <c r="E70" s="13"/>
      <c r="F70" s="13"/>
      <c r="G70" s="13"/>
      <c r="H70" s="13"/>
      <c r="I70" s="13"/>
      <c r="J70" s="13"/>
      <c r="K70" s="13"/>
      <c r="L70" s="13"/>
      <c r="M70" s="13"/>
      <c r="N70" s="13"/>
      <c r="O70" s="13"/>
      <c r="P70" s="13"/>
      <c r="Q70" s="13"/>
      <c r="R70" s="13"/>
      <c r="S70" s="13"/>
      <c r="T70" s="13"/>
      <c r="U70" s="13"/>
      <c r="V70" s="13"/>
      <c r="W70" s="13"/>
      <c r="X70" s="13"/>
      <c r="Y70" s="13"/>
      <c r="Z70" s="228"/>
      <c r="AA70" s="143"/>
      <c r="AB70" s="143"/>
      <c r="AC70" s="143"/>
      <c r="AD70" s="143"/>
      <c r="AE70" s="143"/>
      <c r="AF70" s="143"/>
      <c r="AG70" s="25"/>
      <c r="AH70" s="25"/>
      <c r="AI70" s="25"/>
      <c r="AJ70" s="108"/>
      <c r="AK70" s="108"/>
      <c r="AL70" s="108"/>
      <c r="AM70" s="108"/>
      <c r="AN70" s="108"/>
      <c r="AO70" s="108"/>
      <c r="AP70" s="108"/>
      <c r="AQ70" s="108"/>
      <c r="AR70" s="108"/>
      <c r="AS70" s="108"/>
      <c r="AT70" s="108"/>
      <c r="AU70" s="108"/>
      <c r="AV70" s="108"/>
      <c r="AW70" s="108"/>
      <c r="AX70" s="108"/>
      <c r="AY70" s="108"/>
      <c r="AZ70" s="108"/>
      <c r="BA70" s="108"/>
      <c r="BB70" s="108"/>
      <c r="BC70" s="108"/>
      <c r="BD70" s="108"/>
      <c r="BE70" s="108"/>
      <c r="BF70" s="108"/>
      <c r="BG70" s="108"/>
      <c r="BH70" s="108"/>
      <c r="BI70" s="108"/>
      <c r="BJ70" s="108"/>
      <c r="BK70" s="108"/>
      <c r="BL70" s="108"/>
      <c r="BM70" s="108"/>
      <c r="BN70" s="108"/>
      <c r="BO70" s="108"/>
      <c r="BP70" s="108"/>
      <c r="BQ70" s="108"/>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c r="DA70" s="25"/>
      <c r="DB70" s="25"/>
      <c r="DC70" s="25"/>
    </row>
  </sheetData>
  <sheetProtection formatCells="0" formatColumns="0" formatRows="0" insertColumns="0" insertRows="0" insertHyperlinks="0" deleteColumns="0" deleteRows="0" sort="0" autoFilter="0" pivotTables="0"/>
  <mergeCells count="206">
    <mergeCell ref="Z3:AF3"/>
    <mergeCell ref="AJ5:AO5"/>
    <mergeCell ref="Z1:AF1"/>
    <mergeCell ref="B2:H4"/>
    <mergeCell ref="Z2:AF2"/>
    <mergeCell ref="J3:M4"/>
    <mergeCell ref="N3:P4"/>
    <mergeCell ref="R3:U4"/>
    <mergeCell ref="V3:X4"/>
    <mergeCell ref="R13:S13"/>
    <mergeCell ref="Z13:AA13"/>
    <mergeCell ref="J10:K12"/>
    <mergeCell ref="R10:S12"/>
    <mergeCell ref="T12:X12"/>
    <mergeCell ref="B6:H7"/>
    <mergeCell ref="J6:P7"/>
    <mergeCell ref="R6:X7"/>
    <mergeCell ref="Z6:AF7"/>
    <mergeCell ref="B8:C8"/>
    <mergeCell ref="D8:H8"/>
    <mergeCell ref="J8:K8"/>
    <mergeCell ref="AB8:AF8"/>
    <mergeCell ref="D9:H9"/>
    <mergeCell ref="AB9:AF9"/>
    <mergeCell ref="L8:P8"/>
    <mergeCell ref="R8:S8"/>
    <mergeCell ref="B9:C9"/>
    <mergeCell ref="J9:K9"/>
    <mergeCell ref="R9:S9"/>
    <mergeCell ref="T9:X9"/>
    <mergeCell ref="T8:X8"/>
    <mergeCell ref="Z8:AA8"/>
    <mergeCell ref="Z9:AA9"/>
    <mergeCell ref="D10:H10"/>
    <mergeCell ref="L9:P9"/>
    <mergeCell ref="L10:P10"/>
    <mergeCell ref="B10:C12"/>
    <mergeCell ref="D11:H11"/>
    <mergeCell ref="D12:H12"/>
    <mergeCell ref="B13:C13"/>
    <mergeCell ref="L11:P11"/>
    <mergeCell ref="L12:P12"/>
    <mergeCell ref="J13:K13"/>
    <mergeCell ref="M31:N31"/>
    <mergeCell ref="O31:P31"/>
    <mergeCell ref="M32:N32"/>
    <mergeCell ref="O32:P32"/>
    <mergeCell ref="Z30:AA30"/>
    <mergeCell ref="AC30:AD30"/>
    <mergeCell ref="AC31:AD31"/>
    <mergeCell ref="AC32:AD32"/>
    <mergeCell ref="U31:V31"/>
    <mergeCell ref="W31:X31"/>
    <mergeCell ref="U32:V32"/>
    <mergeCell ref="W32:X32"/>
    <mergeCell ref="AB10:AF10"/>
    <mergeCell ref="AB11:AF11"/>
    <mergeCell ref="AB12:AF12"/>
    <mergeCell ref="AE31:AF31"/>
    <mergeCell ref="AE32:AF32"/>
    <mergeCell ref="AC33:AD33"/>
    <mergeCell ref="AE33:AF33"/>
    <mergeCell ref="T10:X10"/>
    <mergeCell ref="T11:X11"/>
    <mergeCell ref="Z10:AA12"/>
    <mergeCell ref="B29:H29"/>
    <mergeCell ref="J29:P29"/>
    <mergeCell ref="R29:X29"/>
    <mergeCell ref="Z29:AF29"/>
    <mergeCell ref="B30:C30"/>
    <mergeCell ref="AE30:AF30"/>
    <mergeCell ref="E33:F33"/>
    <mergeCell ref="E30:F30"/>
    <mergeCell ref="G30:H30"/>
    <mergeCell ref="E31:F31"/>
    <mergeCell ref="G31:H31"/>
    <mergeCell ref="E32:F32"/>
    <mergeCell ref="G32:H32"/>
    <mergeCell ref="G33:H33"/>
    <mergeCell ref="M33:N33"/>
    <mergeCell ref="O33:P33"/>
    <mergeCell ref="O30:P30"/>
    <mergeCell ref="R30:S30"/>
    <mergeCell ref="U30:V30"/>
    <mergeCell ref="W30:X30"/>
    <mergeCell ref="U33:V33"/>
    <mergeCell ref="W33:X33"/>
    <mergeCell ref="J30:K30"/>
    <mergeCell ref="M30:N30"/>
    <mergeCell ref="Z44:AF44"/>
    <mergeCell ref="Z46:AF48"/>
    <mergeCell ref="Z49:AF49"/>
    <mergeCell ref="Z50:AF50"/>
    <mergeCell ref="Z51:AF51"/>
    <mergeCell ref="Z52:AF52"/>
    <mergeCell ref="Z53:AF53"/>
    <mergeCell ref="Z54:AF54"/>
    <mergeCell ref="Z55:AF55"/>
    <mergeCell ref="Z56:AF56"/>
    <mergeCell ref="Z57:AF57"/>
    <mergeCell ref="Z58:AF58"/>
    <mergeCell ref="Z59:AF59"/>
    <mergeCell ref="Z60:AF60"/>
    <mergeCell ref="Z68:AF68"/>
    <mergeCell ref="Z69:AF69"/>
    <mergeCell ref="Z70:AF70"/>
    <mergeCell ref="Z61:AF61"/>
    <mergeCell ref="Z62:AF62"/>
    <mergeCell ref="Z63:AF63"/>
    <mergeCell ref="Z64:AF64"/>
    <mergeCell ref="Z65:AF65"/>
    <mergeCell ref="Z66:AF66"/>
    <mergeCell ref="Z67:AF67"/>
    <mergeCell ref="E34:F34"/>
    <mergeCell ref="M34:N34"/>
    <mergeCell ref="O34:P34"/>
    <mergeCell ref="U34:V34"/>
    <mergeCell ref="W34:X34"/>
    <mergeCell ref="AC34:AD34"/>
    <mergeCell ref="AE34:AF34"/>
    <mergeCell ref="J37:P38"/>
    <mergeCell ref="R37:X38"/>
    <mergeCell ref="G34:H34"/>
    <mergeCell ref="E35:F35"/>
    <mergeCell ref="G35:H35"/>
    <mergeCell ref="M35:N35"/>
    <mergeCell ref="O35:P35"/>
    <mergeCell ref="U35:V35"/>
    <mergeCell ref="W35:X35"/>
    <mergeCell ref="B37:H38"/>
    <mergeCell ref="AE35:AF35"/>
    <mergeCell ref="B39:C39"/>
    <mergeCell ref="D39:H39"/>
    <mergeCell ref="J39:K39"/>
    <mergeCell ref="L39:P39"/>
    <mergeCell ref="R39:S39"/>
    <mergeCell ref="T39:X39"/>
    <mergeCell ref="J40:K40"/>
    <mergeCell ref="J41:K43"/>
    <mergeCell ref="AC35:AD35"/>
    <mergeCell ref="Z37:AF39"/>
    <mergeCell ref="Z40:AF40"/>
    <mergeCell ref="Z41:AF41"/>
    <mergeCell ref="Z42:AF42"/>
    <mergeCell ref="Z43:AF43"/>
    <mergeCell ref="R40:S40"/>
    <mergeCell ref="R41:S43"/>
    <mergeCell ref="B40:C40"/>
    <mergeCell ref="D40:H40"/>
    <mergeCell ref="L40:P40"/>
    <mergeCell ref="T40:X40"/>
    <mergeCell ref="B41:C43"/>
    <mergeCell ref="L41:P41"/>
    <mergeCell ref="D43:H43"/>
    <mergeCell ref="T43:X43"/>
    <mergeCell ref="U63:V63"/>
    <mergeCell ref="U64:V64"/>
    <mergeCell ref="U65:V65"/>
    <mergeCell ref="W65:X65"/>
    <mergeCell ref="U66:V66"/>
    <mergeCell ref="W66:X66"/>
    <mergeCell ref="E63:F63"/>
    <mergeCell ref="G63:H63"/>
    <mergeCell ref="O63:P63"/>
    <mergeCell ref="W63:X63"/>
    <mergeCell ref="G64:H64"/>
    <mergeCell ref="O64:P64"/>
    <mergeCell ref="W64:X64"/>
    <mergeCell ref="M66:N66"/>
    <mergeCell ref="O66:P66"/>
    <mergeCell ref="E64:F64"/>
    <mergeCell ref="E65:F65"/>
    <mergeCell ref="G65:H65"/>
    <mergeCell ref="M65:N65"/>
    <mergeCell ref="O65:P65"/>
    <mergeCell ref="E66:F66"/>
    <mergeCell ref="G66:H66"/>
    <mergeCell ref="M63:N63"/>
    <mergeCell ref="M64:N64"/>
    <mergeCell ref="R44:S44"/>
    <mergeCell ref="T41:X41"/>
    <mergeCell ref="T42:X42"/>
    <mergeCell ref="L42:P42"/>
    <mergeCell ref="L43:P43"/>
    <mergeCell ref="E62:F62"/>
    <mergeCell ref="G62:H62"/>
    <mergeCell ref="M62:N62"/>
    <mergeCell ref="O62:P62"/>
    <mergeCell ref="U62:V62"/>
    <mergeCell ref="W62:X62"/>
    <mergeCell ref="D41:H41"/>
    <mergeCell ref="D42:H42"/>
    <mergeCell ref="R60:X60"/>
    <mergeCell ref="R61:S61"/>
    <mergeCell ref="U61:V61"/>
    <mergeCell ref="W61:X61"/>
    <mergeCell ref="B44:C44"/>
    <mergeCell ref="B60:H60"/>
    <mergeCell ref="B61:C61"/>
    <mergeCell ref="E61:F61"/>
    <mergeCell ref="G61:H61"/>
    <mergeCell ref="J44:K44"/>
    <mergeCell ref="J60:P60"/>
    <mergeCell ref="J61:K61"/>
    <mergeCell ref="M61:N61"/>
    <mergeCell ref="O61:P61"/>
  </mergeCells>
  <conditionalFormatting sqref="C45:H59 C62:H66 C14:H28 C31:H35">
    <cfRule type="expression" dxfId="39" priority="11">
      <formula>$B14="✓"</formula>
    </cfRule>
  </conditionalFormatting>
  <conditionalFormatting sqref="D9:H12 B14:H28 B31:H35">
    <cfRule type="expression" dxfId="38" priority="4">
      <formula>$D$9="✓"</formula>
    </cfRule>
  </conditionalFormatting>
  <conditionalFormatting sqref="D40:H43 B45:H59 B62:H66">
    <cfRule type="expression" dxfId="37" priority="8">
      <formula>$D$40="✓"</formula>
    </cfRule>
  </conditionalFormatting>
  <conditionalFormatting sqref="K45:P59 K62:P66 K14:P28 K31:P35">
    <cfRule type="expression" dxfId="36" priority="12">
      <formula>$J14="✓"</formula>
    </cfRule>
  </conditionalFormatting>
  <conditionalFormatting sqref="L9:P12 J14:P28 J31:P35">
    <cfRule type="expression" dxfId="35" priority="5">
      <formula>$L$9="✓"</formula>
    </cfRule>
  </conditionalFormatting>
  <conditionalFormatting sqref="L40:P43 J45:P59 J62:P66">
    <cfRule type="expression" dxfId="34" priority="9">
      <formula>$L$40="✓"</formula>
    </cfRule>
  </conditionalFormatting>
  <conditionalFormatting sqref="S45:X59 S62:X66 S14:X28 S31:X35">
    <cfRule type="expression" dxfId="33" priority="13">
      <formula>$R14="✓"</formula>
    </cfRule>
  </conditionalFormatting>
  <conditionalFormatting sqref="T9:X12 R14:X28 R31:X35">
    <cfRule type="expression" dxfId="32" priority="6">
      <formula>$T$9="✓"</formula>
    </cfRule>
  </conditionalFormatting>
  <conditionalFormatting sqref="T40:X43 R45:X59 R62:X66">
    <cfRule type="expression" dxfId="31" priority="10">
      <formula>$T$40="✓"</formula>
    </cfRule>
  </conditionalFormatting>
  <conditionalFormatting sqref="AA14:AF28 AA31:AF35">
    <cfRule type="expression" dxfId="30" priority="14">
      <formula>$Z14="✓"</formula>
    </cfRule>
  </conditionalFormatting>
  <conditionalFormatting sqref="AB9:AF12 Z14:AF28 Z31:AF35">
    <cfRule type="expression" dxfId="29" priority="7">
      <formula>$AB$9="✓"</formula>
    </cfRule>
  </conditionalFormatting>
  <conditionalFormatting sqref="AH6">
    <cfRule type="expression" dxfId="28" priority="1">
      <formula>INDIRECT("R[35]C[4]",FALSE)=1</formula>
    </cfRule>
  </conditionalFormatting>
  <conditionalFormatting sqref="AI6 AH17:AH18">
    <cfRule type="expression" dxfId="27" priority="2">
      <formula>INDIRECT("RC[4]",FALSE)</formula>
    </cfRule>
    <cfRule type="expression" dxfId="26" priority="3">
      <formula>INDIRECT("RC[3]",FALSE)</formula>
    </cfRule>
  </conditionalFormatting>
  <dataValidations count="7">
    <dataValidation type="list" allowBlank="1" showErrorMessage="1" sqref="S45:S59" xr:uid="{00000000-0002-0000-0600-000000000000}">
      <formula1>$AJ$12:DC$12</formula1>
    </dataValidation>
    <dataValidation type="list" allowBlank="1" showErrorMessage="1" sqref="AA14:AA28" xr:uid="{00000000-0002-0000-0600-000001000000}">
      <formula1>$AJ$9:DC$9</formula1>
    </dataValidation>
    <dataValidation type="list" allowBlank="1" showErrorMessage="1" sqref="K45:K59" xr:uid="{00000000-0002-0000-0600-000002000000}">
      <formula1>$AJ$11:DC$11</formula1>
    </dataValidation>
    <dataValidation type="list" allowBlank="1" showErrorMessage="1" sqref="C14:C28" xr:uid="{00000000-0002-0000-0600-000003000000}">
      <formula1>$AJ$6:DC$6</formula1>
    </dataValidation>
    <dataValidation type="list" allowBlank="1" showErrorMessage="1" sqref="C45:C59" xr:uid="{00000000-0002-0000-0600-000004000000}">
      <formula1>$AJ$10:DC$10</formula1>
    </dataValidation>
    <dataValidation type="list" allowBlank="1" showErrorMessage="1" sqref="K14:K28" xr:uid="{00000000-0002-0000-0600-000005000000}">
      <formula1>$AJ$7:DC$7</formula1>
    </dataValidation>
    <dataValidation type="list" allowBlank="1" showErrorMessage="1" sqref="S14:S28" xr:uid="{00000000-0002-0000-0600-000006000000}">
      <formula1>$AJ$8:DC$8</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r:uid="{00000000-0002-0000-0600-000007000000}">
          <x14:formula1>
            <xm:f>Setup!$AB$7:$AL$7</xm:f>
          </x14:formula1>
          <xm:sqref>D10:D12 L10:L12 T10:T12 AB10:AB12 D41:D43 L41:L43 T41:T43</xm:sqref>
        </x14:dataValidation>
        <x14:dataValidation type="list" allowBlank="1" showErrorMessage="1" xr:uid="{00000000-0002-0000-0600-000008000000}">
          <x14:formula1>
            <xm:f>Setup!$C$9:$E$38</xm:f>
          </x14:formula1>
          <xm:sqref>C31:C35 K31:K35 S31:S35 AA31:AA35 C62:C66 K62:K66 S62:S66</xm:sqref>
        </x14:dataValidation>
        <x14:dataValidation type="list" allowBlank="1" showInputMessage="1" showErrorMessage="1" xr:uid="{00000000-0002-0000-0600-000009000000}">
          <x14:formula1>
            <xm:f>Calendar!$AQ$7:$AQ$8</xm:f>
          </x14:formula1>
          <xm:sqref>D9:H9 L9:P9 T9:X9 AB9:AF9 B14:B28 J14:J28 R14:R28 Z14:Z28 B31:B35 J31:J35 R31:R35 Z31:Z35 D40:H40 L40:P40 T40:X40 B45:B59 J45:J59 R45:R59 B62:B66 J62:J66 R62:R66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outlinePr summaryBelow="0" summaryRight="0"/>
  </sheetPr>
  <dimension ref="A1:DD70"/>
  <sheetViews>
    <sheetView showGridLines="0" workbookViewId="0">
      <selection activeCell="K48" sqref="K48"/>
    </sheetView>
  </sheetViews>
  <sheetFormatPr baseColWidth="10" defaultColWidth="12.6640625" defaultRowHeight="13"/>
  <cols>
    <col min="1" max="1" width="2.6640625" customWidth="1"/>
    <col min="2" max="2" width="3.83203125" customWidth="1"/>
    <col min="3" max="3" width="22.6640625" customWidth="1"/>
    <col min="4" max="4" width="7.6640625" customWidth="1"/>
    <col min="5" max="6" width="5.1640625" customWidth="1"/>
    <col min="7" max="8" width="6.33203125" customWidth="1"/>
    <col min="9" max="9" width="2.6640625" customWidth="1"/>
    <col min="10" max="10" width="3.83203125" customWidth="1"/>
    <col min="11" max="11" width="22.6640625" customWidth="1"/>
    <col min="12" max="12" width="7.6640625" customWidth="1"/>
    <col min="13" max="14" width="5.1640625" customWidth="1"/>
    <col min="15" max="16" width="6.33203125" customWidth="1"/>
    <col min="17" max="17" width="2.6640625" customWidth="1"/>
    <col min="18" max="18" width="3.83203125" customWidth="1"/>
    <col min="19" max="19" width="22.6640625" customWidth="1"/>
    <col min="20" max="20" width="7.6640625" customWidth="1"/>
    <col min="21" max="22" width="5.1640625" customWidth="1"/>
    <col min="23" max="24" width="6.33203125" customWidth="1"/>
    <col min="25" max="25" width="2.6640625" customWidth="1"/>
    <col min="26" max="26" width="3.83203125" customWidth="1"/>
    <col min="27" max="27" width="22.6640625" customWidth="1"/>
    <col min="28" max="28" width="7.6640625" customWidth="1"/>
    <col min="29" max="30" width="5.1640625" customWidth="1"/>
    <col min="31" max="32" width="6.33203125" customWidth="1"/>
    <col min="33" max="33" width="2.6640625" style="50" customWidth="1"/>
    <col min="34" max="34" width="6.33203125" style="50" customWidth="1"/>
    <col min="35" max="54" width="6.33203125" style="61" hidden="1" customWidth="1"/>
    <col min="55" max="87" width="6.33203125" style="50" hidden="1" customWidth="1"/>
    <col min="88" max="107" width="6.33203125" style="50" customWidth="1"/>
    <col min="108" max="108" width="12.6640625" style="50"/>
  </cols>
  <sheetData>
    <row r="1" spans="1:107" ht="15.75" customHeight="1">
      <c r="A1" s="12">
        <v>35</v>
      </c>
      <c r="B1" s="13"/>
      <c r="C1" s="13"/>
      <c r="D1" s="13"/>
      <c r="E1" s="13"/>
      <c r="F1" s="13"/>
      <c r="G1" s="13"/>
      <c r="H1" s="13"/>
      <c r="I1" s="13"/>
      <c r="J1" s="14"/>
      <c r="K1" s="14"/>
      <c r="L1" s="13"/>
      <c r="M1" s="13"/>
      <c r="N1" s="13"/>
      <c r="O1" s="13"/>
      <c r="P1" s="13"/>
      <c r="Q1" s="13"/>
      <c r="R1" s="13"/>
      <c r="S1" s="13"/>
      <c r="T1" s="13"/>
      <c r="U1" s="13"/>
      <c r="V1" s="13"/>
      <c r="W1" s="13"/>
      <c r="X1" s="13"/>
      <c r="Y1" s="13"/>
      <c r="Z1" s="288"/>
      <c r="AA1" s="143"/>
      <c r="AB1" s="143"/>
      <c r="AC1" s="143"/>
      <c r="AD1" s="143"/>
      <c r="AE1" s="143"/>
      <c r="AF1" s="143"/>
      <c r="AG1" s="25"/>
      <c r="AH1" s="25"/>
      <c r="AI1" s="108"/>
      <c r="AJ1" s="108"/>
      <c r="AK1" s="108"/>
      <c r="AL1" s="108"/>
      <c r="AM1" s="108"/>
      <c r="AN1" s="108"/>
      <c r="AO1" s="108"/>
      <c r="AP1" s="108"/>
      <c r="AQ1" s="108"/>
      <c r="AR1" s="108"/>
      <c r="AS1" s="108"/>
      <c r="AT1" s="108"/>
      <c r="AU1" s="108"/>
      <c r="AV1" s="108"/>
      <c r="AW1" s="108"/>
      <c r="AX1" s="108"/>
      <c r="AY1" s="108"/>
      <c r="AZ1" s="108"/>
      <c r="BA1" s="108"/>
      <c r="BB1" s="108"/>
      <c r="BC1" s="25"/>
      <c r="BD1" s="25"/>
      <c r="BE1" s="25"/>
      <c r="BF1" s="25"/>
      <c r="BG1" s="25"/>
      <c r="BH1" s="25"/>
      <c r="BI1" s="25"/>
      <c r="BJ1" s="25"/>
      <c r="BK1" s="25"/>
      <c r="BL1" s="25"/>
      <c r="BM1" s="25"/>
      <c r="BN1" s="25"/>
      <c r="BO1" s="25"/>
      <c r="BP1" s="25"/>
      <c r="BQ1" s="25"/>
      <c r="BR1" s="25"/>
      <c r="BS1" s="25"/>
      <c r="BT1" s="25"/>
      <c r="BU1" s="25"/>
      <c r="BV1" s="25"/>
      <c r="BW1" s="25"/>
      <c r="BX1" s="25"/>
      <c r="BY1" s="25"/>
      <c r="BZ1" s="25"/>
      <c r="CA1" s="25"/>
      <c r="CB1" s="25"/>
      <c r="CC1" s="25"/>
      <c r="CD1" s="25"/>
      <c r="CE1" s="25"/>
      <c r="CF1" s="25"/>
      <c r="CG1" s="25"/>
      <c r="CH1" s="25"/>
      <c r="CI1" s="25"/>
      <c r="CJ1" s="25"/>
      <c r="CK1" s="25"/>
      <c r="CL1" s="25"/>
      <c r="CM1" s="25"/>
      <c r="CN1" s="25"/>
      <c r="CO1" s="25"/>
      <c r="CP1" s="25"/>
      <c r="CQ1" s="25"/>
      <c r="CR1" s="25"/>
      <c r="CS1" s="25"/>
      <c r="CT1" s="25"/>
      <c r="CU1" s="25"/>
      <c r="CV1" s="25"/>
      <c r="CW1" s="25"/>
      <c r="CX1" s="25"/>
      <c r="CY1" s="25"/>
      <c r="CZ1" s="25"/>
      <c r="DA1" s="25"/>
      <c r="DB1" s="25"/>
      <c r="DC1" s="25"/>
    </row>
    <row r="2" spans="1:107" ht="15.75" customHeight="1">
      <c r="A2" s="13"/>
      <c r="B2" s="279" t="s">
        <v>99</v>
      </c>
      <c r="C2" s="143"/>
      <c r="D2" s="143"/>
      <c r="E2" s="143"/>
      <c r="F2" s="143"/>
      <c r="G2" s="143"/>
      <c r="H2" s="143"/>
      <c r="I2" s="13"/>
      <c r="J2" s="13"/>
      <c r="K2" s="13"/>
      <c r="L2" s="13"/>
      <c r="M2" s="13"/>
      <c r="N2" s="13"/>
      <c r="O2" s="13"/>
      <c r="P2" s="13"/>
      <c r="Q2" s="13"/>
      <c r="R2" s="13"/>
      <c r="S2" s="13"/>
      <c r="T2" s="13"/>
      <c r="U2" s="13"/>
      <c r="V2" s="13"/>
      <c r="W2" s="13"/>
      <c r="X2" s="13"/>
      <c r="Y2" s="13"/>
      <c r="Z2" s="293"/>
      <c r="AA2" s="143"/>
      <c r="AB2" s="143"/>
      <c r="AC2" s="143"/>
      <c r="AD2" s="143"/>
      <c r="AE2" s="143"/>
      <c r="AF2" s="143"/>
      <c r="AG2" s="25"/>
      <c r="AH2" s="51"/>
      <c r="AI2" s="109"/>
      <c r="AJ2" s="109"/>
      <c r="AK2" s="109"/>
      <c r="AL2" s="109"/>
      <c r="AM2" s="109"/>
      <c r="AN2" s="109"/>
      <c r="AO2" s="109"/>
      <c r="AP2" s="109"/>
      <c r="AQ2" s="109"/>
      <c r="AR2" s="109"/>
      <c r="AS2" s="109"/>
      <c r="AT2" s="109"/>
      <c r="AU2" s="109"/>
      <c r="AV2" s="109"/>
      <c r="AW2" s="109"/>
      <c r="AX2" s="109"/>
      <c r="AY2" s="109"/>
      <c r="AZ2" s="109"/>
      <c r="BA2" s="109"/>
      <c r="BB2" s="109"/>
      <c r="BC2" s="51"/>
      <c r="BD2" s="51"/>
      <c r="BE2" s="51"/>
      <c r="BF2" s="51"/>
      <c r="BG2" s="51"/>
      <c r="BH2" s="51"/>
      <c r="BI2" s="51"/>
      <c r="BJ2" s="51"/>
      <c r="BK2" s="51"/>
      <c r="BL2" s="51"/>
      <c r="BM2" s="51"/>
      <c r="BN2" s="51"/>
      <c r="BO2" s="51"/>
      <c r="BP2" s="51"/>
      <c r="BQ2" s="51"/>
      <c r="BR2" s="51"/>
      <c r="BS2" s="51"/>
      <c r="BT2" s="51"/>
      <c r="BU2" s="51"/>
      <c r="BV2" s="51"/>
      <c r="BW2" s="51"/>
      <c r="BX2" s="51"/>
      <c r="BY2" s="51"/>
      <c r="BZ2" s="51"/>
      <c r="CA2" s="51"/>
      <c r="CB2" s="51"/>
      <c r="CC2" s="51"/>
      <c r="CD2" s="51"/>
      <c r="CE2" s="51"/>
      <c r="CF2" s="51"/>
      <c r="CG2" s="51"/>
      <c r="CH2" s="51"/>
      <c r="CI2" s="51"/>
      <c r="CJ2" s="51"/>
      <c r="CK2" s="51"/>
      <c r="CL2" s="51"/>
      <c r="CM2" s="51"/>
      <c r="CN2" s="51"/>
      <c r="CO2" s="51"/>
      <c r="CP2" s="51"/>
      <c r="CQ2" s="51"/>
      <c r="CR2" s="51"/>
      <c r="CS2" s="51"/>
      <c r="CT2" s="51"/>
      <c r="CU2" s="51"/>
      <c r="CV2" s="51"/>
      <c r="CW2" s="51"/>
      <c r="CX2" s="51"/>
      <c r="CY2" s="51"/>
      <c r="CZ2" s="51"/>
      <c r="DA2" s="51"/>
      <c r="DB2" s="51"/>
      <c r="DC2" s="51"/>
    </row>
    <row r="3" spans="1:107" ht="15.75" customHeight="1">
      <c r="A3" s="13"/>
      <c r="B3" s="143"/>
      <c r="C3" s="143"/>
      <c r="D3" s="143"/>
      <c r="E3" s="143"/>
      <c r="F3" s="143"/>
      <c r="G3" s="143"/>
      <c r="H3" s="143"/>
      <c r="I3" s="13"/>
      <c r="J3" s="312" t="s">
        <v>77</v>
      </c>
      <c r="K3" s="143"/>
      <c r="L3" s="143"/>
      <c r="M3" s="143"/>
      <c r="N3" s="290">
        <f>7-$V$3</f>
        <v>7</v>
      </c>
      <c r="O3" s="143"/>
      <c r="P3" s="143"/>
      <c r="Q3" s="13"/>
      <c r="R3" s="313" t="s">
        <v>78</v>
      </c>
      <c r="S3" s="143"/>
      <c r="T3" s="143"/>
      <c r="U3" s="143"/>
      <c r="V3" s="292">
        <f>COUNTIF(D9,Calendar!$AQ$7)+COUNTIF(L9,Calendar!$AQ$7)+COUNTIF(T9,Calendar!$AQ$7)+COUNTIF(AB9,Calendar!$AQ$7)+COUNTIF(D40,Calendar!$AQ$7)+COUNTIF(L40,Calendar!$AQ$7)+COUNTIF(T40,Calendar!$AQ$7)</f>
        <v>0</v>
      </c>
      <c r="W3" s="143"/>
      <c r="X3" s="143"/>
      <c r="Y3" s="13"/>
      <c r="Z3" s="293" t="s">
        <v>0</v>
      </c>
      <c r="AA3" s="143"/>
      <c r="AB3" s="143"/>
      <c r="AC3" s="143"/>
      <c r="AD3" s="143"/>
      <c r="AE3" s="143"/>
      <c r="AF3" s="143"/>
      <c r="AG3" s="25"/>
      <c r="AH3" s="51"/>
      <c r="AI3" s="109"/>
      <c r="AJ3" s="109"/>
      <c r="AK3" s="109"/>
      <c r="AL3" s="109"/>
      <c r="AM3" s="109"/>
      <c r="AN3" s="109"/>
      <c r="AO3" s="109"/>
      <c r="AP3" s="109"/>
      <c r="AQ3" s="109"/>
      <c r="AR3" s="109"/>
      <c r="AS3" s="109"/>
      <c r="AT3" s="109"/>
      <c r="AU3" s="109"/>
      <c r="AV3" s="109"/>
      <c r="AW3" s="109"/>
      <c r="AX3" s="109"/>
      <c r="AY3" s="109"/>
      <c r="AZ3" s="109"/>
      <c r="BA3" s="109"/>
      <c r="BB3" s="109"/>
      <c r="BC3" s="51"/>
      <c r="BD3" s="51"/>
      <c r="BE3" s="51"/>
      <c r="BF3" s="51"/>
      <c r="BG3" s="51"/>
      <c r="BH3" s="51"/>
      <c r="BI3" s="51"/>
      <c r="BJ3" s="51"/>
      <c r="BK3" s="51"/>
      <c r="BL3" s="51"/>
      <c r="BM3" s="51"/>
      <c r="BN3" s="51"/>
      <c r="BO3" s="51"/>
      <c r="BP3" s="51"/>
      <c r="BQ3" s="51"/>
      <c r="BR3" s="51"/>
      <c r="BS3" s="51"/>
      <c r="BT3" s="51"/>
      <c r="BU3" s="51"/>
      <c r="BV3" s="51"/>
      <c r="BW3" s="51"/>
      <c r="BX3" s="51"/>
      <c r="BY3" s="51"/>
      <c r="BZ3" s="51"/>
      <c r="CA3" s="51"/>
      <c r="CB3" s="51"/>
      <c r="CC3" s="51"/>
      <c r="CD3" s="51"/>
      <c r="CE3" s="51"/>
      <c r="CF3" s="51"/>
      <c r="CG3" s="51"/>
      <c r="CH3" s="51"/>
      <c r="CI3" s="51"/>
      <c r="CJ3" s="51"/>
      <c r="CK3" s="51"/>
      <c r="CL3" s="51"/>
      <c r="CM3" s="51"/>
      <c r="CN3" s="51"/>
      <c r="CO3" s="51"/>
      <c r="CP3" s="51"/>
      <c r="CQ3" s="51"/>
      <c r="CR3" s="51"/>
      <c r="CS3" s="51"/>
      <c r="CT3" s="51"/>
      <c r="CU3" s="51"/>
      <c r="CV3" s="51"/>
      <c r="CW3" s="51"/>
      <c r="CX3" s="51"/>
      <c r="CY3" s="51"/>
      <c r="CZ3" s="51"/>
      <c r="DA3" s="51"/>
      <c r="DB3" s="51"/>
      <c r="DC3" s="51"/>
    </row>
    <row r="4" spans="1:107" ht="15.75" customHeight="1">
      <c r="A4" s="13"/>
      <c r="B4" s="143"/>
      <c r="C4" s="143"/>
      <c r="D4" s="143"/>
      <c r="E4" s="143"/>
      <c r="F4" s="143"/>
      <c r="G4" s="143"/>
      <c r="H4" s="143"/>
      <c r="I4" s="13"/>
      <c r="J4" s="143"/>
      <c r="K4" s="143"/>
      <c r="L4" s="143"/>
      <c r="M4" s="143"/>
      <c r="N4" s="143"/>
      <c r="O4" s="143"/>
      <c r="P4" s="143"/>
      <c r="Q4" s="13"/>
      <c r="R4" s="143"/>
      <c r="S4" s="143"/>
      <c r="T4" s="143"/>
      <c r="U4" s="143"/>
      <c r="V4" s="143"/>
      <c r="W4" s="143"/>
      <c r="X4" s="143"/>
      <c r="Y4" s="13"/>
      <c r="Z4" s="13"/>
      <c r="AA4" s="13"/>
      <c r="AB4" s="13"/>
      <c r="AC4" s="13"/>
      <c r="AD4" s="13"/>
      <c r="AE4" s="13"/>
      <c r="AF4" s="13"/>
      <c r="AG4" s="25"/>
      <c r="AH4" s="51"/>
      <c r="AI4" s="109"/>
      <c r="AJ4" s="109"/>
      <c r="AK4" s="109"/>
      <c r="AL4" s="109"/>
      <c r="AM4" s="109"/>
      <c r="AN4" s="109"/>
      <c r="AO4" s="109"/>
      <c r="AP4" s="109"/>
      <c r="AQ4" s="109"/>
      <c r="AR4" s="109"/>
      <c r="AS4" s="109"/>
      <c r="AT4" s="109"/>
      <c r="AU4" s="109"/>
      <c r="AV4" s="109"/>
      <c r="AW4" s="109"/>
      <c r="AX4" s="109"/>
      <c r="AY4" s="109"/>
      <c r="AZ4" s="109"/>
      <c r="BA4" s="109"/>
      <c r="BB4" s="109"/>
      <c r="BC4" s="51"/>
      <c r="BD4" s="51"/>
      <c r="BE4" s="51"/>
      <c r="BF4" s="51"/>
      <c r="BG4" s="51"/>
      <c r="BH4" s="51"/>
      <c r="BI4" s="51"/>
      <c r="BJ4" s="51"/>
      <c r="BK4" s="51"/>
      <c r="BL4" s="51"/>
      <c r="BM4" s="51"/>
      <c r="BN4" s="51"/>
      <c r="BO4" s="51"/>
      <c r="BP4" s="51"/>
      <c r="BQ4" s="51"/>
      <c r="BR4" s="51"/>
      <c r="BS4" s="51"/>
      <c r="BT4" s="51"/>
      <c r="BU4" s="51"/>
      <c r="BV4" s="51"/>
      <c r="BW4" s="51"/>
      <c r="BX4" s="51"/>
      <c r="BY4" s="51"/>
      <c r="BZ4" s="51"/>
      <c r="CA4" s="51"/>
      <c r="CB4" s="51"/>
      <c r="CC4" s="51"/>
      <c r="CD4" s="51"/>
      <c r="CE4" s="51"/>
      <c r="CF4" s="51"/>
      <c r="CG4" s="51"/>
      <c r="CH4" s="51"/>
      <c r="CI4" s="51"/>
      <c r="CJ4" s="51"/>
      <c r="CK4" s="51"/>
      <c r="CL4" s="51"/>
      <c r="CM4" s="51"/>
      <c r="CN4" s="51"/>
      <c r="CO4" s="51"/>
      <c r="CP4" s="51"/>
      <c r="CQ4" s="51"/>
      <c r="CR4" s="51"/>
      <c r="CS4" s="51"/>
      <c r="CT4" s="51"/>
      <c r="CU4" s="51"/>
      <c r="CV4" s="51"/>
      <c r="CW4" s="51"/>
      <c r="CX4" s="51"/>
      <c r="CY4" s="51"/>
      <c r="CZ4" s="51"/>
      <c r="DA4" s="51"/>
      <c r="DB4" s="51"/>
      <c r="DC4" s="51"/>
    </row>
    <row r="5" spans="1:107" ht="15.75" customHeight="1">
      <c r="A5" s="13"/>
      <c r="B5" s="13"/>
      <c r="C5" s="13"/>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25"/>
      <c r="AH5" s="25"/>
      <c r="AI5" s="108"/>
      <c r="AJ5" s="311" t="s">
        <v>79</v>
      </c>
      <c r="AK5" s="295"/>
      <c r="AL5" s="295"/>
      <c r="AM5" s="295"/>
      <c r="AN5" s="295"/>
      <c r="AO5" s="295"/>
      <c r="AP5" s="108"/>
      <c r="AQ5" s="108"/>
      <c r="AR5" s="108"/>
      <c r="AS5" s="108"/>
      <c r="AT5" s="108"/>
      <c r="AU5" s="108"/>
      <c r="AV5" s="108"/>
      <c r="AW5" s="108"/>
      <c r="AX5" s="108"/>
      <c r="AY5" s="108"/>
      <c r="AZ5" s="108"/>
      <c r="BA5" s="108"/>
      <c r="BB5" s="108"/>
      <c r="BC5" s="25"/>
      <c r="BD5" s="25"/>
      <c r="BE5" s="25"/>
      <c r="BF5" s="25"/>
      <c r="BG5" s="25"/>
      <c r="BH5" s="25"/>
      <c r="BI5" s="25"/>
      <c r="BJ5" s="25"/>
      <c r="BK5" s="25"/>
      <c r="BL5" s="25"/>
      <c r="BM5" s="25"/>
      <c r="BN5" s="25"/>
      <c r="BO5" s="25"/>
      <c r="BP5" s="25"/>
      <c r="BQ5" s="25"/>
      <c r="BR5" s="25"/>
      <c r="BS5" s="25"/>
      <c r="BT5" s="25"/>
      <c r="BU5" s="25"/>
      <c r="BV5" s="25"/>
      <c r="BW5" s="25"/>
      <c r="BX5" s="25"/>
      <c r="BY5" s="25"/>
      <c r="BZ5" s="25"/>
      <c r="CA5" s="25"/>
      <c r="CB5" s="25"/>
      <c r="CC5" s="25"/>
      <c r="CD5" s="25"/>
      <c r="CE5" s="25"/>
      <c r="CF5" s="25"/>
      <c r="CG5" s="25"/>
      <c r="CH5" s="25"/>
      <c r="CI5" s="25"/>
      <c r="CJ5" s="25"/>
      <c r="CK5" s="25"/>
      <c r="CL5" s="25"/>
      <c r="CM5" s="25"/>
      <c r="CN5" s="25"/>
      <c r="CO5" s="25"/>
      <c r="CP5" s="25"/>
      <c r="CQ5" s="25"/>
      <c r="CR5" s="25"/>
      <c r="CS5" s="25"/>
      <c r="CT5" s="25"/>
      <c r="CU5" s="25"/>
      <c r="CV5" s="25"/>
      <c r="CW5" s="25"/>
      <c r="CX5" s="25"/>
      <c r="CY5" s="25"/>
      <c r="CZ5" s="25"/>
      <c r="DA5" s="25"/>
      <c r="DB5" s="25"/>
      <c r="DC5" s="25"/>
    </row>
    <row r="6" spans="1:107" ht="15.75" customHeight="1">
      <c r="A6" s="13"/>
      <c r="B6" s="274" t="str" cm="1">
        <f t="array" ref="B6">_xlfn.SWITCH(TEXT(D8,"DDDD"),"SUNDAY","S U N D A Y","MONDAY","M O N D A Y","TUESDAY","T U E S D A Y","WEDNESDAY","W E D N E S D A Y","THURSDAY","T H U R S D A Y","FRIDAY","F R I D A Y","SATURDAY","S A T U R D A Y","SUNDAY","S U N D A Y")</f>
        <v>T H U R S D A Y</v>
      </c>
      <c r="C6" s="275"/>
      <c r="D6" s="275"/>
      <c r="E6" s="275"/>
      <c r="F6" s="275"/>
      <c r="G6" s="275"/>
      <c r="H6" s="276"/>
      <c r="I6" s="13"/>
      <c r="J6" s="261" t="str" cm="1">
        <f t="array" ref="J6">_xlfn.SWITCH(TEXT(L8,"DDDD"),"SUNDAY","S U N D A Y","MONDAY","M O N D A Y","TUESDAY","T U E S D A Y","WEDNESDAY","W E D N E S D A Y","THURSDAY","T H U R S D A Y","FRIDAY","F R I D A Y","SATURDAY","S A T U R D A Y","SUNDAY","S U N D A Y")</f>
        <v>F R I D A Y</v>
      </c>
      <c r="K6" s="262"/>
      <c r="L6" s="262"/>
      <c r="M6" s="262"/>
      <c r="N6" s="262"/>
      <c r="O6" s="262"/>
      <c r="P6" s="263"/>
      <c r="Q6" s="13"/>
      <c r="R6" s="266" t="str" cm="1">
        <f t="array" ref="R6">_xlfn.SWITCH(TEXT(T8,"DDDD"),"SUNDAY","S U N D A Y","MONDAY","M O N D A Y","TUESDAY","T U E S D A Y","WEDNESDAY","W E D N E S D A Y","THURSDAY","T H U R S D A Y","FRIDAY","F R I D A Y","SATURDAY","S A T U R D A Y","SUNDAY","S U N D A Y")</f>
        <v>S A T U R D A Y</v>
      </c>
      <c r="S6" s="267"/>
      <c r="T6" s="267"/>
      <c r="U6" s="267"/>
      <c r="V6" s="267"/>
      <c r="W6" s="267"/>
      <c r="X6" s="268"/>
      <c r="Y6" s="16"/>
      <c r="Z6" s="280" t="str" cm="1">
        <f t="array" ref="Z6">_xlfn.SWITCH(TEXT(AB8,"DDDD"),"SUNDAY","S U N D A Y","MONDAY","M O N D A Y","TUESDAY","T U E S D A Y","WEDNESDAY","W E D N E S D A Y","THURSDAY","T H U R S D A Y","FRIDAY","F R I D A Y","SATURDAY","S A T U R D A Y","SUNDAY","S U N D A Y")</f>
        <v>S U N D A Y</v>
      </c>
      <c r="AA6" s="281"/>
      <c r="AB6" s="281"/>
      <c r="AC6" s="281"/>
      <c r="AD6" s="281"/>
      <c r="AE6" s="281"/>
      <c r="AF6" s="282"/>
      <c r="AG6" s="52"/>
      <c r="AH6" s="53"/>
      <c r="AI6" s="110"/>
      <c r="AJ6" s="64" t="str" cm="1">
        <f t="array" ref="AJ6">_xlfn.LET(_xlpm.a,IF($D$10&lt;&gt;"",INDEX(Setup!$AB$8:$AL$38,,MATCH($D$10,Setup!$AB$7:$AL$7,0)),{""}),_xlpm.b,IF($D$11&lt;&gt;"",INDEX(Setup!$AB$8:$AL$38,,MATCH($D$11,Setup!$AB$7:$AL$7,0)),{""}),_xlpm.c,IF($D$12&lt;&gt;"",INDEX(Setup!$AB$8:$AL$38,,MATCH($D$12,Setup!$AB$7:$AL$7,0)),{""}),_xlpm.stacked,_xlfn.VSTACK(_xlpm.a,_xlpm.b,_xlpm.c),IFERROR(TRANSPOSE(_xlfn._xlws.FILTER(_xlpm.stacked,(_xlpm.stacked&lt;&gt;0)*(_xlpm.stacked&lt;&gt;"")*(_xlpm.stacked&lt;&gt;"#N/A"))),""))</f>
        <v/>
      </c>
      <c r="AK6" s="110"/>
      <c r="AL6" s="110"/>
      <c r="AM6" s="110"/>
      <c r="AN6" s="110"/>
      <c r="AO6" s="110"/>
      <c r="AP6" s="110"/>
      <c r="AQ6" s="110"/>
      <c r="AR6" s="110"/>
      <c r="AS6" s="110"/>
      <c r="AT6" s="110"/>
      <c r="AU6" s="110"/>
      <c r="AV6" s="110"/>
      <c r="AW6" s="110"/>
      <c r="AX6" s="110"/>
      <c r="AY6" s="110"/>
      <c r="AZ6" s="110"/>
      <c r="BA6" s="110"/>
      <c r="BB6" s="110"/>
      <c r="BC6" s="53"/>
      <c r="BD6" s="53"/>
      <c r="BE6" s="53"/>
      <c r="BF6" s="53"/>
      <c r="BG6" s="53"/>
      <c r="BH6" s="53"/>
      <c r="BI6" s="53"/>
      <c r="BJ6" s="53"/>
      <c r="BK6" s="53"/>
      <c r="BL6" s="53"/>
      <c r="BM6" s="53"/>
      <c r="BN6" s="53"/>
      <c r="BO6" s="53"/>
      <c r="BP6" s="53"/>
      <c r="BQ6" s="53"/>
      <c r="BR6" s="53"/>
      <c r="BS6" s="53"/>
      <c r="BT6" s="53"/>
      <c r="BU6" s="53"/>
      <c r="BV6" s="53"/>
      <c r="BW6" s="53"/>
      <c r="BX6" s="53"/>
      <c r="BY6" s="53"/>
      <c r="BZ6" s="53"/>
      <c r="CA6" s="53"/>
      <c r="CB6" s="53"/>
      <c r="CC6" s="53"/>
      <c r="CD6" s="53"/>
      <c r="CE6" s="53"/>
      <c r="CF6" s="53"/>
      <c r="CG6" s="53"/>
      <c r="CH6" s="53"/>
      <c r="CI6" s="53"/>
      <c r="CJ6" s="53"/>
      <c r="CK6" s="53"/>
      <c r="CL6" s="53"/>
      <c r="CM6" s="53"/>
      <c r="CN6" s="53"/>
      <c r="CO6" s="53"/>
      <c r="CP6" s="53"/>
      <c r="CQ6" s="53"/>
      <c r="CR6" s="53"/>
      <c r="CS6" s="53"/>
      <c r="CT6" s="53"/>
      <c r="CU6" s="53"/>
      <c r="CV6" s="53"/>
      <c r="CW6" s="53"/>
      <c r="CX6" s="53"/>
      <c r="CY6" s="53"/>
      <c r="CZ6" s="53"/>
      <c r="DA6" s="53"/>
      <c r="DB6" s="53"/>
      <c r="DC6" s="53"/>
    </row>
    <row r="7" spans="1:107" ht="15.75" customHeight="1">
      <c r="A7" s="13"/>
      <c r="B7" s="277"/>
      <c r="C7" s="143"/>
      <c r="D7" s="143"/>
      <c r="E7" s="143"/>
      <c r="F7" s="143"/>
      <c r="G7" s="143"/>
      <c r="H7" s="278"/>
      <c r="I7" s="13"/>
      <c r="J7" s="264"/>
      <c r="K7" s="143"/>
      <c r="L7" s="143"/>
      <c r="M7" s="143"/>
      <c r="N7" s="143"/>
      <c r="O7" s="143"/>
      <c r="P7" s="265"/>
      <c r="Q7" s="13"/>
      <c r="R7" s="269"/>
      <c r="S7" s="143"/>
      <c r="T7" s="143"/>
      <c r="U7" s="143"/>
      <c r="V7" s="143"/>
      <c r="W7" s="143"/>
      <c r="X7" s="270"/>
      <c r="Y7" s="16"/>
      <c r="Z7" s="283"/>
      <c r="AA7" s="143"/>
      <c r="AB7" s="143"/>
      <c r="AC7" s="143"/>
      <c r="AD7" s="143"/>
      <c r="AE7" s="143"/>
      <c r="AF7" s="284"/>
      <c r="AG7" s="25"/>
      <c r="AH7" s="54"/>
      <c r="AI7" s="109"/>
      <c r="AJ7" s="64" t="str" cm="1">
        <f t="array" ref="AJ7">_xlfn.LET(_xlpm.a,IF($L$10&lt;&gt;"",INDEX(Setup!$AB$8:$AL$38,,MATCH($L$10,Setup!$AB$7:$AL$7,0)),{""}),_xlpm.b,IF($L$11&lt;&gt;"",INDEX(Setup!$AB$8:$AL$38,,MATCH($L$11,Setup!$AB$7:$AL$7,0)),{""}),_xlpm.c,IF($L$12&lt;&gt;"",INDEX(Setup!$AB$8:$AL$38,,MATCH($L$12,Setup!$AB$7:$AL$7,0)),{""}),_xlpm.stacked,_xlfn.VSTACK(_xlpm.a,_xlpm.b,_xlpm.c),IFERROR(TRANSPOSE(_xlfn._xlws.FILTER(_xlpm.stacked,(_xlpm.stacked&lt;&gt;0)*(_xlpm.stacked&lt;&gt;"")*(_xlpm.stacked&lt;&gt;"#N/A"))),""))</f>
        <v/>
      </c>
      <c r="AK7" s="109"/>
      <c r="AL7" s="109"/>
      <c r="AM7" s="109"/>
      <c r="AN7" s="109"/>
      <c r="AO7" s="109"/>
      <c r="AP7" s="109"/>
      <c r="AQ7" s="109"/>
      <c r="AR7" s="109"/>
      <c r="AS7" s="109"/>
      <c r="AT7" s="109"/>
      <c r="AU7" s="109"/>
      <c r="AV7" s="109"/>
      <c r="AW7" s="109"/>
      <c r="AX7" s="109"/>
      <c r="AY7" s="109"/>
      <c r="AZ7" s="109"/>
      <c r="BA7" s="109"/>
      <c r="BB7" s="109"/>
      <c r="BC7" s="51"/>
      <c r="BD7" s="51"/>
      <c r="BE7" s="51"/>
      <c r="BF7" s="51"/>
      <c r="BG7" s="51"/>
      <c r="BH7" s="51"/>
      <c r="BI7" s="51"/>
      <c r="BJ7" s="51"/>
      <c r="BK7" s="51"/>
      <c r="BL7" s="51"/>
      <c r="BM7" s="51"/>
      <c r="BN7" s="51"/>
      <c r="BO7" s="51"/>
      <c r="BP7" s="51"/>
      <c r="BQ7" s="51"/>
      <c r="BR7" s="51"/>
      <c r="BS7" s="51"/>
      <c r="BT7" s="51"/>
      <c r="BU7" s="51"/>
      <c r="BV7" s="51"/>
      <c r="BW7" s="51"/>
      <c r="BX7" s="51"/>
      <c r="BY7" s="51"/>
      <c r="BZ7" s="51"/>
      <c r="CA7" s="51"/>
      <c r="CB7" s="51"/>
      <c r="CC7" s="51"/>
      <c r="CD7" s="51"/>
      <c r="CE7" s="51"/>
      <c r="CF7" s="51"/>
      <c r="CG7" s="51"/>
      <c r="CH7" s="51"/>
      <c r="CI7" s="51"/>
      <c r="CJ7" s="51"/>
      <c r="CK7" s="51"/>
      <c r="CL7" s="51"/>
      <c r="CM7" s="51"/>
      <c r="CN7" s="51"/>
      <c r="CO7" s="51"/>
      <c r="CP7" s="51"/>
      <c r="CQ7" s="51"/>
      <c r="CR7" s="51"/>
      <c r="CS7" s="51"/>
      <c r="CT7" s="51"/>
      <c r="CU7" s="51"/>
      <c r="CV7" s="51"/>
      <c r="CW7" s="51"/>
      <c r="CX7" s="51"/>
      <c r="CY7" s="51"/>
      <c r="CZ7" s="51"/>
      <c r="DA7" s="51"/>
      <c r="DB7" s="51"/>
      <c r="DC7" s="51"/>
    </row>
    <row r="8" spans="1:107" ht="15.75" customHeight="1">
      <c r="A8" s="17"/>
      <c r="B8" s="248" t="s">
        <v>80</v>
      </c>
      <c r="C8" s="249"/>
      <c r="D8" s="250">
        <f>$A$1+Calendar!$AY$29</f>
        <v>46226</v>
      </c>
      <c r="E8" s="249"/>
      <c r="F8" s="249"/>
      <c r="G8" s="249"/>
      <c r="H8" s="251"/>
      <c r="I8" s="17"/>
      <c r="J8" s="253" t="s">
        <v>80</v>
      </c>
      <c r="K8" s="249"/>
      <c r="L8" s="254">
        <f>$A$1+Calendar!$AY$29+1</f>
        <v>46227</v>
      </c>
      <c r="M8" s="249"/>
      <c r="N8" s="249"/>
      <c r="O8" s="249"/>
      <c r="P8" s="255"/>
      <c r="Q8" s="17"/>
      <c r="R8" s="271" t="s">
        <v>80</v>
      </c>
      <c r="S8" s="249"/>
      <c r="T8" s="272">
        <f>$A$1+Calendar!$AY$29+2</f>
        <v>46228</v>
      </c>
      <c r="U8" s="249"/>
      <c r="V8" s="249"/>
      <c r="W8" s="249"/>
      <c r="X8" s="273"/>
      <c r="Y8" s="18"/>
      <c r="Z8" s="287" t="s">
        <v>80</v>
      </c>
      <c r="AA8" s="249"/>
      <c r="AB8" s="285">
        <f>$A$1+Calendar!$AY$29+3</f>
        <v>46229</v>
      </c>
      <c r="AC8" s="249"/>
      <c r="AD8" s="249"/>
      <c r="AE8" s="249"/>
      <c r="AF8" s="286"/>
      <c r="AG8" s="26"/>
      <c r="AH8" s="55"/>
      <c r="AI8" s="111"/>
      <c r="AJ8" s="64" t="str" cm="1">
        <f t="array" ref="AJ8">_xlfn.LET(_xlpm.a,IF($T$10&lt;&gt;"",INDEX(Setup!$AB$8:$AL$38,,MATCH($T$10,Setup!$AB$7:$AL$7,0)),{""}),_xlpm.b,IF($T$11&lt;&gt;"",INDEX(Setup!$AB$8:$AL$38,,MATCH($T$11,Setup!$AB$7:$AL$7,0)),{""}),_xlpm.c,IF($T$12&lt;&gt;"",INDEX(Setup!$AB$8:$AL$38,,MATCH($T$12,Setup!$AB$7:$AL$7,0)),{""}),_xlpm.stacked,_xlfn.VSTACK(_xlpm.a,_xlpm.b,_xlpm.c),IFERROR(TRANSPOSE(_xlfn._xlws.FILTER(_xlpm.stacked,(_xlpm.stacked&lt;&gt;0)*(_xlpm.stacked&lt;&gt;"")*(_xlpm.stacked&lt;&gt;"#N/A"))),""))</f>
        <v/>
      </c>
      <c r="AK8" s="111"/>
      <c r="AL8" s="111"/>
      <c r="AM8" s="111"/>
      <c r="AN8" s="111"/>
      <c r="AO8" s="111"/>
      <c r="AP8" s="111"/>
      <c r="AQ8" s="111"/>
      <c r="AR8" s="111"/>
      <c r="AS8" s="111"/>
      <c r="AT8" s="111"/>
      <c r="AU8" s="111"/>
      <c r="AV8" s="111"/>
      <c r="AW8" s="111"/>
      <c r="AX8" s="111"/>
      <c r="AY8" s="111"/>
      <c r="AZ8" s="111"/>
      <c r="BA8" s="111"/>
      <c r="BB8" s="111"/>
      <c r="BC8" s="56"/>
      <c r="BD8" s="56"/>
      <c r="BE8" s="56"/>
      <c r="BF8" s="56"/>
      <c r="BG8" s="56"/>
      <c r="BH8" s="56"/>
      <c r="BI8" s="56"/>
      <c r="BJ8" s="56"/>
      <c r="BK8" s="56"/>
      <c r="BL8" s="56"/>
      <c r="BM8" s="56"/>
      <c r="BN8" s="56"/>
      <c r="BO8" s="56"/>
      <c r="BP8" s="56"/>
      <c r="BQ8" s="56"/>
      <c r="BR8" s="56"/>
      <c r="BS8" s="56"/>
      <c r="BT8" s="56"/>
      <c r="BU8" s="56"/>
      <c r="BV8" s="56"/>
      <c r="BW8" s="56"/>
      <c r="BX8" s="56"/>
      <c r="BY8" s="56"/>
      <c r="BZ8" s="56"/>
      <c r="CA8" s="56"/>
      <c r="CB8" s="56"/>
      <c r="CC8" s="56"/>
      <c r="CD8" s="56"/>
      <c r="CE8" s="56"/>
      <c r="CF8" s="56"/>
      <c r="CG8" s="56"/>
      <c r="CH8" s="56"/>
      <c r="CI8" s="56"/>
      <c r="CJ8" s="56"/>
      <c r="CK8" s="56"/>
      <c r="CL8" s="56"/>
      <c r="CM8" s="56"/>
      <c r="CN8" s="56"/>
      <c r="CO8" s="56"/>
      <c r="CP8" s="56"/>
      <c r="CQ8" s="56"/>
      <c r="CR8" s="56"/>
      <c r="CS8" s="56"/>
      <c r="CT8" s="56"/>
      <c r="CU8" s="56"/>
      <c r="CV8" s="56"/>
      <c r="CW8" s="56"/>
      <c r="CX8" s="56"/>
      <c r="CY8" s="56"/>
      <c r="CZ8" s="56"/>
      <c r="DA8" s="56"/>
      <c r="DB8" s="56"/>
      <c r="DC8" s="56"/>
    </row>
    <row r="9" spans="1:107" ht="15.75" customHeight="1">
      <c r="A9" s="13"/>
      <c r="B9" s="252" t="s">
        <v>81</v>
      </c>
      <c r="C9" s="223"/>
      <c r="D9" s="222"/>
      <c r="E9" s="218"/>
      <c r="F9" s="218"/>
      <c r="G9" s="218"/>
      <c r="H9" s="224"/>
      <c r="I9" s="69"/>
      <c r="J9" s="241" t="s">
        <v>81</v>
      </c>
      <c r="K9" s="223"/>
      <c r="L9" s="222"/>
      <c r="M9" s="218"/>
      <c r="N9" s="218"/>
      <c r="O9" s="218"/>
      <c r="P9" s="216"/>
      <c r="Q9" s="69"/>
      <c r="R9" s="256" t="s">
        <v>81</v>
      </c>
      <c r="S9" s="223"/>
      <c r="T9" s="222"/>
      <c r="U9" s="218"/>
      <c r="V9" s="218"/>
      <c r="W9" s="218"/>
      <c r="X9" s="214"/>
      <c r="Y9" s="70"/>
      <c r="Z9" s="299" t="s">
        <v>81</v>
      </c>
      <c r="AA9" s="223"/>
      <c r="AB9" s="222"/>
      <c r="AC9" s="218"/>
      <c r="AD9" s="218"/>
      <c r="AE9" s="218"/>
      <c r="AF9" s="298"/>
      <c r="AG9" s="25"/>
      <c r="AH9" s="54"/>
      <c r="AI9" s="109"/>
      <c r="AJ9" s="64" t="str" cm="1">
        <f t="array" ref="AJ9">_xlfn.LET(_xlpm.a,IF($AB$10&lt;&gt;"",INDEX(Setup!$AB$8:$AL$38,,MATCH($AB$10,Setup!$AB$7:$AL$7,0)),{""}),_xlpm.b,IF($AB$11&lt;&gt;"",INDEX(Setup!$AB$8:$AL$38,,MATCH($AB$11,Setup!$AB$7:$AL$7,0)),{""}),_xlpm.c,IF($AB$12&lt;&gt;"",INDEX(Setup!$AB$8:$AL$38,,MATCH($AB$12,Setup!$AB$7:$AL$7,0)),{""}),_xlpm.stacked,_xlfn.VSTACK(_xlpm.a,_xlpm.b,_xlpm.c),IFERROR(TRANSPOSE(_xlfn._xlws.FILTER(_xlpm.stacked,(_xlpm.stacked&lt;&gt;0)*(_xlpm.stacked&lt;&gt;"")*(_xlpm.stacked&lt;&gt;"#N/A"))),""))</f>
        <v/>
      </c>
      <c r="AK9" s="109"/>
      <c r="AL9" s="109"/>
      <c r="AM9" s="109"/>
      <c r="AN9" s="109"/>
      <c r="AO9" s="109"/>
      <c r="AP9" s="109"/>
      <c r="AQ9" s="109"/>
      <c r="AR9" s="109"/>
      <c r="AS9" s="109"/>
      <c r="AT9" s="109"/>
      <c r="AU9" s="109"/>
      <c r="AV9" s="109"/>
      <c r="AW9" s="109"/>
      <c r="AX9" s="109"/>
      <c r="AY9" s="109"/>
      <c r="AZ9" s="109"/>
      <c r="BA9" s="109"/>
      <c r="BB9" s="109"/>
      <c r="BC9" s="51"/>
      <c r="BD9" s="51"/>
      <c r="BE9" s="51"/>
      <c r="BF9" s="51"/>
      <c r="BG9" s="51"/>
      <c r="BH9" s="51"/>
      <c r="BI9" s="51"/>
      <c r="BJ9" s="51"/>
      <c r="BK9" s="51"/>
      <c r="BL9" s="51"/>
      <c r="BM9" s="51"/>
      <c r="BN9" s="51"/>
      <c r="BO9" s="51"/>
      <c r="BP9" s="51"/>
      <c r="BQ9" s="51"/>
      <c r="BR9" s="51"/>
      <c r="BS9" s="51"/>
      <c r="BT9" s="51"/>
      <c r="BU9" s="51"/>
      <c r="BV9" s="51"/>
      <c r="BW9" s="51"/>
      <c r="BX9" s="51"/>
      <c r="BY9" s="51"/>
      <c r="BZ9" s="51"/>
      <c r="CA9" s="51"/>
      <c r="CB9" s="51"/>
      <c r="CC9" s="51"/>
      <c r="CD9" s="51"/>
      <c r="CE9" s="51"/>
      <c r="CF9" s="51"/>
      <c r="CG9" s="51"/>
      <c r="CH9" s="51"/>
      <c r="CI9" s="51"/>
      <c r="CJ9" s="51"/>
      <c r="CK9" s="51"/>
      <c r="CL9" s="51"/>
      <c r="CM9" s="51"/>
      <c r="CN9" s="51"/>
      <c r="CO9" s="51"/>
      <c r="CP9" s="51"/>
      <c r="CQ9" s="51"/>
      <c r="CR9" s="51"/>
      <c r="CS9" s="51"/>
      <c r="CT9" s="51"/>
      <c r="CU9" s="51"/>
      <c r="CV9" s="51"/>
      <c r="CW9" s="51"/>
      <c r="CX9" s="51"/>
      <c r="CY9" s="51"/>
      <c r="CZ9" s="51"/>
      <c r="DA9" s="51"/>
      <c r="DB9" s="51"/>
      <c r="DC9" s="51"/>
    </row>
    <row r="10" spans="1:107" ht="15.75" customHeight="1">
      <c r="A10" s="13"/>
      <c r="B10" s="257" t="s">
        <v>83</v>
      </c>
      <c r="C10" s="243"/>
      <c r="D10" s="222"/>
      <c r="E10" s="218"/>
      <c r="F10" s="218"/>
      <c r="G10" s="218"/>
      <c r="H10" s="224"/>
      <c r="I10" s="69"/>
      <c r="J10" s="242" t="s">
        <v>83</v>
      </c>
      <c r="K10" s="243"/>
      <c r="L10" s="222"/>
      <c r="M10" s="218"/>
      <c r="N10" s="218"/>
      <c r="O10" s="218"/>
      <c r="P10" s="216"/>
      <c r="Q10" s="69"/>
      <c r="R10" s="259" t="s">
        <v>83</v>
      </c>
      <c r="S10" s="243"/>
      <c r="T10" s="222"/>
      <c r="U10" s="218"/>
      <c r="V10" s="218"/>
      <c r="W10" s="218"/>
      <c r="X10" s="214"/>
      <c r="Y10" s="70"/>
      <c r="Z10" s="300" t="s">
        <v>83</v>
      </c>
      <c r="AA10" s="243"/>
      <c r="AB10" s="222"/>
      <c r="AC10" s="218"/>
      <c r="AD10" s="218"/>
      <c r="AE10" s="218"/>
      <c r="AF10" s="298"/>
      <c r="AG10" s="25"/>
      <c r="AH10" s="54"/>
      <c r="AI10" s="109"/>
      <c r="AJ10" s="64" t="str" cm="1">
        <f t="array" ref="AJ10">_xlfn.LET(_xlpm.a,IF($D$41&lt;&gt;"",INDEX(Setup!$AB$8:$AL$38,,MATCH($D$41,Setup!$AB$7:$AL$7,0)),{""}),_xlpm.b,IF($D$42&lt;&gt;"",INDEX(Setup!$AB$8:$AL$38,,MATCH($D$42,Setup!$AB$7:$AL$7,0)),{""}),_xlpm.c,IF($D$43&lt;&gt;"",INDEX(Setup!$AB$8:$AL$38,,MATCH($D$43,Setup!$AB$7:$AL$7,0)),{""}),_xlpm.stacked,_xlfn.VSTACK(_xlpm.a,_xlpm.b,_xlpm.c),IFERROR(TRANSPOSE(_xlfn._xlws.FILTER(_xlpm.stacked,(_xlpm.stacked&lt;&gt;0)*(_xlpm.stacked&lt;&gt;"")*(_xlpm.stacked&lt;&gt;"#N/A"))),""))</f>
        <v/>
      </c>
      <c r="AK10" s="109"/>
      <c r="AL10" s="109"/>
      <c r="AM10" s="109"/>
      <c r="AN10" s="109"/>
      <c r="AO10" s="109"/>
      <c r="AP10" s="109"/>
      <c r="AQ10" s="109"/>
      <c r="AR10" s="109"/>
      <c r="AS10" s="109"/>
      <c r="AT10" s="109"/>
      <c r="AU10" s="109"/>
      <c r="AV10" s="109"/>
      <c r="AW10" s="109"/>
      <c r="AX10" s="109"/>
      <c r="AY10" s="109"/>
      <c r="AZ10" s="109"/>
      <c r="BA10" s="109"/>
      <c r="BB10" s="109"/>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c r="CA10" s="51"/>
      <c r="CB10" s="51"/>
      <c r="CC10" s="51"/>
      <c r="CD10" s="51"/>
      <c r="CE10" s="51"/>
      <c r="CF10" s="51"/>
      <c r="CG10" s="51"/>
      <c r="CH10" s="51"/>
      <c r="CI10" s="51"/>
      <c r="CJ10" s="51"/>
      <c r="CK10" s="51"/>
      <c r="CL10" s="51"/>
      <c r="CM10" s="51"/>
      <c r="CN10" s="51"/>
      <c r="CO10" s="51"/>
      <c r="CP10" s="51"/>
      <c r="CQ10" s="51"/>
      <c r="CR10" s="51"/>
      <c r="CS10" s="51"/>
      <c r="CT10" s="51"/>
      <c r="CU10" s="51"/>
      <c r="CV10" s="51"/>
      <c r="CW10" s="51"/>
      <c r="CX10" s="51"/>
      <c r="CY10" s="51"/>
      <c r="CZ10" s="51"/>
      <c r="DA10" s="51"/>
      <c r="DB10" s="51"/>
      <c r="DC10" s="51"/>
    </row>
    <row r="11" spans="1:107" ht="15.75" customHeight="1">
      <c r="A11" s="13"/>
      <c r="B11" s="153"/>
      <c r="C11" s="244"/>
      <c r="D11" s="222"/>
      <c r="E11" s="218"/>
      <c r="F11" s="218"/>
      <c r="G11" s="218"/>
      <c r="H11" s="224"/>
      <c r="I11" s="69"/>
      <c r="J11" s="183"/>
      <c r="K11" s="244"/>
      <c r="L11" s="222"/>
      <c r="M11" s="218"/>
      <c r="N11" s="218"/>
      <c r="O11" s="218"/>
      <c r="P11" s="216"/>
      <c r="Q11" s="69"/>
      <c r="R11" s="188"/>
      <c r="S11" s="244"/>
      <c r="T11" s="222"/>
      <c r="U11" s="218"/>
      <c r="V11" s="218"/>
      <c r="W11" s="218"/>
      <c r="X11" s="214"/>
      <c r="Y11" s="70"/>
      <c r="Z11" s="178"/>
      <c r="AA11" s="244"/>
      <c r="AB11" s="222"/>
      <c r="AC11" s="218"/>
      <c r="AD11" s="218"/>
      <c r="AE11" s="218"/>
      <c r="AF11" s="298"/>
      <c r="AG11" s="25"/>
      <c r="AH11" s="54"/>
      <c r="AI11" s="109"/>
      <c r="AJ11" s="64" t="str" cm="1">
        <f t="array" ref="AJ11">_xlfn.LET(_xlpm.a,IF($L$41&lt;&gt;"",INDEX(Setup!$AB$8:$AL$38,,MATCH($L$41,Setup!$AB$7:$AL$7,0)),{""}),_xlpm.b,IF($L$42&lt;&gt;"",INDEX(Setup!$AB$8:$AL$38,,MATCH($L$42,Setup!$AB$7:$AL$7,0)),{""}),_xlpm.c,IF($L$43&lt;&gt;"",INDEX(Setup!$AB$8:$AL$38,,MATCH($L$43,Setup!$AB$7:$AL$7,0)),{""}),_xlpm.stacked,_xlfn.VSTACK(_xlpm.a,_xlpm.b,_xlpm.c),IFERROR(TRANSPOSE(_xlfn._xlws.FILTER(_xlpm.stacked,(_xlpm.stacked&lt;&gt;0)*(_xlpm.stacked&lt;&gt;"")*(_xlpm.stacked&lt;&gt;"#N/A"))),""))</f>
        <v/>
      </c>
      <c r="AK11" s="109"/>
      <c r="AL11" s="109"/>
      <c r="AM11" s="109"/>
      <c r="AN11" s="109"/>
      <c r="AO11" s="109"/>
      <c r="AP11" s="109"/>
      <c r="AQ11" s="109"/>
      <c r="AR11" s="109"/>
      <c r="AS11" s="109"/>
      <c r="AT11" s="109"/>
      <c r="AU11" s="109"/>
      <c r="AV11" s="109"/>
      <c r="AW11" s="109"/>
      <c r="AX11" s="109"/>
      <c r="AY11" s="109"/>
      <c r="AZ11" s="109"/>
      <c r="BA11" s="109"/>
      <c r="BB11" s="109"/>
      <c r="BC11" s="51"/>
      <c r="BD11" s="51"/>
      <c r="BE11" s="51"/>
      <c r="BF11" s="51"/>
      <c r="BG11" s="51"/>
      <c r="BH11" s="51"/>
      <c r="BI11" s="51"/>
      <c r="BJ11" s="51"/>
      <c r="BK11" s="51"/>
      <c r="BL11" s="51"/>
      <c r="BM11" s="51"/>
      <c r="BN11" s="51"/>
      <c r="BO11" s="51"/>
      <c r="BP11" s="51"/>
      <c r="BQ11" s="51"/>
      <c r="BR11" s="51"/>
      <c r="BS11" s="51"/>
      <c r="BT11" s="51"/>
      <c r="BU11" s="51"/>
      <c r="BV11" s="51"/>
      <c r="BW11" s="51"/>
      <c r="BX11" s="51"/>
      <c r="BY11" s="51"/>
      <c r="BZ11" s="51"/>
      <c r="CA11" s="51"/>
      <c r="CB11" s="51"/>
      <c r="CC11" s="51"/>
      <c r="CD11" s="51"/>
      <c r="CE11" s="51"/>
      <c r="CF11" s="51"/>
      <c r="CG11" s="51"/>
      <c r="CH11" s="51"/>
      <c r="CI11" s="51"/>
      <c r="CJ11" s="51"/>
      <c r="CK11" s="51"/>
      <c r="CL11" s="51"/>
      <c r="CM11" s="51"/>
      <c r="CN11" s="51"/>
      <c r="CO11" s="51"/>
      <c r="CP11" s="51"/>
      <c r="CQ11" s="51"/>
      <c r="CR11" s="51"/>
      <c r="CS11" s="51"/>
      <c r="CT11" s="51"/>
      <c r="CU11" s="51"/>
      <c r="CV11" s="51"/>
      <c r="CW11" s="51"/>
      <c r="CX11" s="51"/>
      <c r="CY11" s="51"/>
      <c r="CZ11" s="51"/>
      <c r="DA11" s="51"/>
      <c r="DB11" s="51"/>
      <c r="DC11" s="51"/>
    </row>
    <row r="12" spans="1:107" ht="15.75" customHeight="1">
      <c r="A12" s="13"/>
      <c r="B12" s="258"/>
      <c r="C12" s="246"/>
      <c r="D12" s="222"/>
      <c r="E12" s="218"/>
      <c r="F12" s="218"/>
      <c r="G12" s="218"/>
      <c r="H12" s="224"/>
      <c r="I12" s="69"/>
      <c r="J12" s="245"/>
      <c r="K12" s="246"/>
      <c r="L12" s="222"/>
      <c r="M12" s="218"/>
      <c r="N12" s="218"/>
      <c r="O12" s="218"/>
      <c r="P12" s="216"/>
      <c r="Q12" s="69"/>
      <c r="R12" s="260"/>
      <c r="S12" s="246"/>
      <c r="T12" s="222"/>
      <c r="U12" s="218"/>
      <c r="V12" s="218"/>
      <c r="W12" s="218"/>
      <c r="X12" s="214"/>
      <c r="Y12" s="70"/>
      <c r="Z12" s="301"/>
      <c r="AA12" s="246"/>
      <c r="AB12" s="222"/>
      <c r="AC12" s="218"/>
      <c r="AD12" s="218"/>
      <c r="AE12" s="218"/>
      <c r="AF12" s="298"/>
      <c r="AG12" s="25"/>
      <c r="AH12" s="54"/>
      <c r="AI12" s="109"/>
      <c r="AJ12" s="64" t="str" cm="1">
        <f t="array" ref="AJ12">_xlfn.LET(_xlpm.a,IF($T$41&lt;&gt;"",INDEX(Setup!$AB$8:$AL$38,,MATCH($T$41,Setup!$AB$7:$AL$7,0)),{""}),_xlpm.b,IF($T$42&lt;&gt;"",INDEX(Setup!$AB$8:$AL$38,,MATCH($T$42,Setup!$AB$7:$AL$7,0)),{""}),_xlpm.c,IF($T$43&lt;&gt;"",INDEX(Setup!$AB$8:$AL$38,,MATCH($T$43,Setup!$AB$7:$AL$7,0)),{""}),_xlpm.stacked,_xlfn.VSTACK(_xlpm.a,_xlpm.b,_xlpm.c),IFERROR(TRANSPOSE(_xlfn._xlws.FILTER(_xlpm.stacked,(_xlpm.stacked&lt;&gt;0)*(_xlpm.stacked&lt;&gt;"")*(_xlpm.stacked&lt;&gt;"#N/A"))),""))</f>
        <v/>
      </c>
      <c r="AK12" s="109"/>
      <c r="AL12" s="109"/>
      <c r="AM12" s="109"/>
      <c r="AN12" s="109"/>
      <c r="AO12" s="109"/>
      <c r="AP12" s="109"/>
      <c r="AQ12" s="109"/>
      <c r="AR12" s="109"/>
      <c r="AS12" s="109"/>
      <c r="AT12" s="109"/>
      <c r="AU12" s="109"/>
      <c r="AV12" s="109"/>
      <c r="AW12" s="109"/>
      <c r="AX12" s="109"/>
      <c r="AY12" s="109"/>
      <c r="AZ12" s="109"/>
      <c r="BA12" s="109"/>
      <c r="BB12" s="109"/>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c r="CA12" s="51"/>
      <c r="CB12" s="51"/>
      <c r="CC12" s="51"/>
      <c r="CD12" s="51"/>
      <c r="CE12" s="51"/>
      <c r="CF12" s="51"/>
      <c r="CG12" s="51"/>
      <c r="CH12" s="51"/>
      <c r="CI12" s="51"/>
      <c r="CJ12" s="51"/>
      <c r="CK12" s="51"/>
      <c r="CL12" s="51"/>
      <c r="CM12" s="51"/>
      <c r="CN12" s="51"/>
      <c r="CO12" s="51"/>
      <c r="CP12" s="51"/>
      <c r="CQ12" s="51"/>
      <c r="CR12" s="51"/>
      <c r="CS12" s="51"/>
      <c r="CT12" s="51"/>
      <c r="CU12" s="51"/>
      <c r="CV12" s="51"/>
      <c r="CW12" s="51"/>
      <c r="CX12" s="51"/>
      <c r="CY12" s="51"/>
      <c r="CZ12" s="51"/>
      <c r="DA12" s="51"/>
      <c r="DB12" s="51"/>
      <c r="DC12" s="51"/>
    </row>
    <row r="13" spans="1:107" ht="15.75" customHeight="1">
      <c r="A13" s="13"/>
      <c r="B13" s="240" t="s">
        <v>84</v>
      </c>
      <c r="C13" s="218"/>
      <c r="D13" s="71" t="s">
        <v>85</v>
      </c>
      <c r="E13" s="71" t="s">
        <v>86</v>
      </c>
      <c r="F13" s="71" t="s">
        <v>87</v>
      </c>
      <c r="G13" s="71" t="s">
        <v>88</v>
      </c>
      <c r="H13" s="72" t="s">
        <v>89</v>
      </c>
      <c r="I13" s="69"/>
      <c r="J13" s="217" t="s">
        <v>84</v>
      </c>
      <c r="K13" s="218"/>
      <c r="L13" s="73" t="s">
        <v>85</v>
      </c>
      <c r="M13" s="73" t="s">
        <v>86</v>
      </c>
      <c r="N13" s="73" t="s">
        <v>87</v>
      </c>
      <c r="O13" s="73" t="s">
        <v>88</v>
      </c>
      <c r="P13" s="74" t="s">
        <v>89</v>
      </c>
      <c r="Q13" s="69"/>
      <c r="R13" s="239" t="s">
        <v>84</v>
      </c>
      <c r="S13" s="218"/>
      <c r="T13" s="75" t="s">
        <v>85</v>
      </c>
      <c r="U13" s="75" t="s">
        <v>86</v>
      </c>
      <c r="V13" s="75" t="s">
        <v>87</v>
      </c>
      <c r="W13" s="75" t="s">
        <v>88</v>
      </c>
      <c r="X13" s="76" t="s">
        <v>89</v>
      </c>
      <c r="Y13" s="70"/>
      <c r="Z13" s="296" t="s">
        <v>84</v>
      </c>
      <c r="AA13" s="218"/>
      <c r="AB13" s="77" t="s">
        <v>85</v>
      </c>
      <c r="AC13" s="77" t="s">
        <v>86</v>
      </c>
      <c r="AD13" s="77" t="s">
        <v>87</v>
      </c>
      <c r="AE13" s="77" t="s">
        <v>88</v>
      </c>
      <c r="AF13" s="78" t="s">
        <v>89</v>
      </c>
      <c r="AG13" s="25"/>
      <c r="AH13" s="54"/>
      <c r="AI13" s="109"/>
      <c r="AJ13" s="62"/>
      <c r="AK13" s="109"/>
      <c r="AL13" s="109"/>
      <c r="AM13" s="109"/>
      <c r="AN13" s="109"/>
      <c r="AO13" s="109"/>
      <c r="AP13" s="109"/>
      <c r="AQ13" s="109"/>
      <c r="AR13" s="109"/>
      <c r="AS13" s="109"/>
      <c r="AT13" s="109"/>
      <c r="AU13" s="109"/>
      <c r="AV13" s="109"/>
      <c r="AW13" s="109"/>
      <c r="AX13" s="109"/>
      <c r="AY13" s="109"/>
      <c r="AZ13" s="109"/>
      <c r="BA13" s="109"/>
      <c r="BB13" s="109"/>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c r="CA13" s="51"/>
      <c r="CB13" s="51"/>
      <c r="CC13" s="51"/>
      <c r="CD13" s="51"/>
      <c r="CE13" s="51"/>
      <c r="CF13" s="51"/>
      <c r="CG13" s="51"/>
      <c r="CH13" s="51"/>
      <c r="CI13" s="51"/>
      <c r="CJ13" s="51"/>
      <c r="CK13" s="51"/>
      <c r="CL13" s="51"/>
      <c r="CM13" s="51"/>
      <c r="CN13" s="51"/>
      <c r="CO13" s="51"/>
      <c r="CP13" s="51"/>
      <c r="CQ13" s="51"/>
      <c r="CR13" s="51"/>
      <c r="CS13" s="51"/>
      <c r="CT13" s="51"/>
      <c r="CU13" s="51"/>
      <c r="CV13" s="51"/>
      <c r="CW13" s="51"/>
      <c r="CX13" s="51"/>
      <c r="CY13" s="51"/>
      <c r="CZ13" s="51"/>
      <c r="DA13" s="51"/>
      <c r="DB13" s="51"/>
      <c r="DC13" s="51"/>
    </row>
    <row r="14" spans="1:107" ht="15.75" customHeight="1">
      <c r="A14" s="16"/>
      <c r="B14" s="79"/>
      <c r="C14" s="80"/>
      <c r="D14" s="81"/>
      <c r="E14" s="81"/>
      <c r="F14" s="81"/>
      <c r="G14" s="81"/>
      <c r="H14" s="82"/>
      <c r="I14" s="69"/>
      <c r="J14" s="83"/>
      <c r="K14" s="80"/>
      <c r="L14" s="81"/>
      <c r="M14" s="81"/>
      <c r="N14" s="81"/>
      <c r="O14" s="81"/>
      <c r="P14" s="84"/>
      <c r="Q14" s="69"/>
      <c r="R14" s="85"/>
      <c r="S14" s="80"/>
      <c r="T14" s="81"/>
      <c r="U14" s="81"/>
      <c r="V14" s="81"/>
      <c r="W14" s="81"/>
      <c r="X14" s="86"/>
      <c r="Y14" s="70"/>
      <c r="Z14" s="87"/>
      <c r="AA14" s="80"/>
      <c r="AB14" s="81"/>
      <c r="AC14" s="81"/>
      <c r="AD14" s="81"/>
      <c r="AE14" s="81"/>
      <c r="AF14" s="88"/>
      <c r="AG14" s="25"/>
      <c r="AH14" s="54"/>
      <c r="AI14" s="109"/>
      <c r="AJ14" s="109"/>
      <c r="AK14" s="109"/>
      <c r="AL14" s="109"/>
      <c r="AM14" s="109"/>
      <c r="AN14" s="109"/>
      <c r="AO14" s="109"/>
      <c r="AP14" s="109"/>
      <c r="AQ14" s="109"/>
      <c r="AR14" s="109"/>
      <c r="AS14" s="109"/>
      <c r="AT14" s="109"/>
      <c r="AU14" s="109"/>
      <c r="AV14" s="109"/>
      <c r="AW14" s="109"/>
      <c r="AX14" s="109"/>
      <c r="AY14" s="109"/>
      <c r="AZ14" s="109"/>
      <c r="BA14" s="109"/>
      <c r="BB14" s="109"/>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c r="CA14" s="51"/>
      <c r="CB14" s="51"/>
      <c r="CC14" s="51"/>
      <c r="CD14" s="51"/>
      <c r="CE14" s="51"/>
      <c r="CF14" s="51"/>
      <c r="CG14" s="51"/>
      <c r="CH14" s="51"/>
      <c r="CI14" s="51"/>
      <c r="CJ14" s="51"/>
      <c r="CK14" s="51"/>
      <c r="CL14" s="51"/>
      <c r="CM14" s="51"/>
      <c r="CN14" s="51"/>
      <c r="CO14" s="51"/>
      <c r="CP14" s="51"/>
      <c r="CQ14" s="51"/>
      <c r="CR14" s="51"/>
      <c r="CS14" s="51"/>
      <c r="CT14" s="51"/>
      <c r="CU14" s="51"/>
      <c r="CV14" s="51"/>
      <c r="CW14" s="51"/>
      <c r="CX14" s="51"/>
      <c r="CY14" s="51"/>
      <c r="CZ14" s="51"/>
      <c r="DA14" s="51"/>
      <c r="DB14" s="51"/>
      <c r="DC14" s="51"/>
    </row>
    <row r="15" spans="1:107" ht="15.75" customHeight="1">
      <c r="A15" s="13"/>
      <c r="B15" s="89"/>
      <c r="C15" s="80"/>
      <c r="D15" s="81"/>
      <c r="E15" s="81"/>
      <c r="F15" s="81"/>
      <c r="G15" s="81"/>
      <c r="H15" s="82"/>
      <c r="I15" s="69"/>
      <c r="J15" s="90"/>
      <c r="K15" s="80"/>
      <c r="L15" s="81"/>
      <c r="M15" s="81"/>
      <c r="N15" s="81"/>
      <c r="O15" s="81"/>
      <c r="P15" s="84"/>
      <c r="Q15" s="69"/>
      <c r="R15" s="91"/>
      <c r="S15" s="80"/>
      <c r="T15" s="81"/>
      <c r="U15" s="81"/>
      <c r="V15" s="81"/>
      <c r="W15" s="81"/>
      <c r="X15" s="86"/>
      <c r="Y15" s="70"/>
      <c r="Z15" s="92"/>
      <c r="AA15" s="80"/>
      <c r="AB15" s="81"/>
      <c r="AC15" s="81"/>
      <c r="AD15" s="81"/>
      <c r="AE15" s="81"/>
      <c r="AF15" s="88"/>
      <c r="AG15" s="25"/>
      <c r="AH15" s="54"/>
      <c r="AI15" s="109"/>
      <c r="AJ15" s="109"/>
      <c r="AK15" s="109"/>
      <c r="AL15" s="109"/>
      <c r="AM15" s="109"/>
      <c r="AN15" s="109"/>
      <c r="AO15" s="109"/>
      <c r="AP15" s="109"/>
      <c r="AQ15" s="109"/>
      <c r="AR15" s="109"/>
      <c r="AS15" s="109"/>
      <c r="AT15" s="109"/>
      <c r="AU15" s="109"/>
      <c r="AV15" s="109"/>
      <c r="AW15" s="109"/>
      <c r="AX15" s="109"/>
      <c r="AY15" s="109"/>
      <c r="AZ15" s="109"/>
      <c r="BA15" s="109"/>
      <c r="BB15" s="109"/>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c r="CA15" s="51"/>
      <c r="CB15" s="51"/>
      <c r="CC15" s="51"/>
      <c r="CD15" s="51"/>
      <c r="CE15" s="51"/>
      <c r="CF15" s="51"/>
      <c r="CG15" s="51"/>
      <c r="CH15" s="51"/>
      <c r="CI15" s="51"/>
      <c r="CJ15" s="51"/>
      <c r="CK15" s="51"/>
      <c r="CL15" s="51"/>
      <c r="CM15" s="51"/>
      <c r="CN15" s="51"/>
      <c r="CO15" s="51"/>
      <c r="CP15" s="51"/>
      <c r="CQ15" s="51"/>
      <c r="CR15" s="51"/>
      <c r="CS15" s="51"/>
      <c r="CT15" s="51"/>
      <c r="CU15" s="51"/>
      <c r="CV15" s="51"/>
      <c r="CW15" s="51"/>
      <c r="CX15" s="51"/>
      <c r="CY15" s="51"/>
      <c r="CZ15" s="51"/>
      <c r="DA15" s="51"/>
      <c r="DB15" s="51"/>
      <c r="DC15" s="51"/>
    </row>
    <row r="16" spans="1:107" ht="15.75" customHeight="1">
      <c r="A16" s="13"/>
      <c r="B16" s="89"/>
      <c r="C16" s="80"/>
      <c r="D16" s="81"/>
      <c r="E16" s="81"/>
      <c r="F16" s="81"/>
      <c r="G16" s="81"/>
      <c r="H16" s="82"/>
      <c r="I16" s="69"/>
      <c r="J16" s="90"/>
      <c r="K16" s="80"/>
      <c r="L16" s="81"/>
      <c r="M16" s="81"/>
      <c r="N16" s="81"/>
      <c r="O16" s="81"/>
      <c r="P16" s="84"/>
      <c r="Q16" s="69"/>
      <c r="R16" s="91"/>
      <c r="S16" s="80"/>
      <c r="T16" s="81"/>
      <c r="U16" s="81"/>
      <c r="V16" s="81"/>
      <c r="W16" s="81"/>
      <c r="X16" s="86"/>
      <c r="Y16" s="70"/>
      <c r="Z16" s="92"/>
      <c r="AA16" s="80"/>
      <c r="AB16" s="81"/>
      <c r="AC16" s="81"/>
      <c r="AD16" s="81"/>
      <c r="AE16" s="81"/>
      <c r="AF16" s="88"/>
      <c r="AG16" s="25"/>
      <c r="AH16" s="54"/>
      <c r="AI16" s="109"/>
      <c r="AJ16" s="109"/>
      <c r="AK16" s="109"/>
      <c r="AL16" s="109"/>
      <c r="AM16" s="109"/>
      <c r="AN16" s="109"/>
      <c r="AO16" s="109"/>
      <c r="AP16" s="109"/>
      <c r="AQ16" s="109"/>
      <c r="AR16" s="109"/>
      <c r="AS16" s="109"/>
      <c r="AT16" s="109"/>
      <c r="AU16" s="109"/>
      <c r="AV16" s="109"/>
      <c r="AW16" s="109"/>
      <c r="AX16" s="109"/>
      <c r="AY16" s="109"/>
      <c r="AZ16" s="109"/>
      <c r="BA16" s="109"/>
      <c r="BB16" s="109"/>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c r="CA16" s="51"/>
      <c r="CB16" s="51"/>
      <c r="CC16" s="51"/>
      <c r="CD16" s="51"/>
      <c r="CE16" s="51"/>
      <c r="CF16" s="51"/>
      <c r="CG16" s="51"/>
      <c r="CH16" s="51"/>
      <c r="CI16" s="51"/>
      <c r="CJ16" s="51"/>
      <c r="CK16" s="51"/>
      <c r="CL16" s="51"/>
      <c r="CM16" s="51"/>
      <c r="CN16" s="51"/>
      <c r="CO16" s="51"/>
      <c r="CP16" s="51"/>
      <c r="CQ16" s="51"/>
      <c r="CR16" s="51"/>
      <c r="CS16" s="51"/>
      <c r="CT16" s="51"/>
      <c r="CU16" s="51"/>
      <c r="CV16" s="51"/>
      <c r="CW16" s="51"/>
      <c r="CX16" s="51"/>
      <c r="CY16" s="51"/>
      <c r="CZ16" s="51"/>
      <c r="DA16" s="51"/>
      <c r="DB16" s="51"/>
      <c r="DC16" s="51"/>
    </row>
    <row r="17" spans="1:107" ht="15.75" customHeight="1">
      <c r="A17" s="13"/>
      <c r="B17" s="89"/>
      <c r="C17" s="80"/>
      <c r="D17" s="81"/>
      <c r="E17" s="81"/>
      <c r="F17" s="81"/>
      <c r="G17" s="81"/>
      <c r="H17" s="82"/>
      <c r="I17" s="69"/>
      <c r="J17" s="90"/>
      <c r="K17" s="80"/>
      <c r="L17" s="81"/>
      <c r="M17" s="81"/>
      <c r="N17" s="81"/>
      <c r="O17" s="81"/>
      <c r="P17" s="84"/>
      <c r="Q17" s="69"/>
      <c r="R17" s="91"/>
      <c r="S17" s="80"/>
      <c r="T17" s="81"/>
      <c r="U17" s="81"/>
      <c r="V17" s="81"/>
      <c r="W17" s="81"/>
      <c r="X17" s="86"/>
      <c r="Y17" s="70"/>
      <c r="Z17" s="92"/>
      <c r="AA17" s="80"/>
      <c r="AB17" s="81"/>
      <c r="AC17" s="81"/>
      <c r="AD17" s="81"/>
      <c r="AE17" s="81"/>
      <c r="AF17" s="88"/>
      <c r="AG17" s="25"/>
      <c r="AH17" s="51"/>
      <c r="AI17" s="109"/>
      <c r="AJ17" s="109"/>
      <c r="AK17" s="109"/>
      <c r="AL17" s="109"/>
      <c r="AM17" s="109"/>
      <c r="AN17" s="109"/>
      <c r="AO17" s="109"/>
      <c r="AP17" s="109"/>
      <c r="AQ17" s="109"/>
      <c r="AR17" s="109"/>
      <c r="AS17" s="109"/>
      <c r="AT17" s="109"/>
      <c r="AU17" s="109"/>
      <c r="AV17" s="109"/>
      <c r="AW17" s="109"/>
      <c r="AX17" s="109"/>
      <c r="AY17" s="109"/>
      <c r="AZ17" s="109"/>
      <c r="BA17" s="109"/>
      <c r="BB17" s="109"/>
      <c r="BC17" s="51"/>
      <c r="BD17" s="51"/>
      <c r="BE17" s="51"/>
      <c r="BF17" s="51"/>
      <c r="BG17" s="51"/>
      <c r="BH17" s="51"/>
      <c r="BI17" s="51"/>
      <c r="BJ17" s="51"/>
      <c r="BK17" s="51"/>
      <c r="BL17" s="51"/>
      <c r="BM17" s="51"/>
      <c r="BN17" s="51"/>
      <c r="BO17" s="51"/>
      <c r="BP17" s="51"/>
      <c r="BQ17" s="51"/>
      <c r="BR17" s="51"/>
      <c r="BS17" s="51"/>
      <c r="BT17" s="51"/>
      <c r="BU17" s="51"/>
      <c r="BV17" s="51"/>
      <c r="BW17" s="51"/>
      <c r="BX17" s="51"/>
      <c r="BY17" s="51"/>
      <c r="BZ17" s="51"/>
      <c r="CA17" s="51"/>
      <c r="CB17" s="51"/>
      <c r="CC17" s="51"/>
      <c r="CD17" s="51"/>
      <c r="CE17" s="51"/>
      <c r="CF17" s="51"/>
      <c r="CG17" s="51"/>
      <c r="CH17" s="51"/>
      <c r="CI17" s="51"/>
      <c r="CJ17" s="51"/>
      <c r="CK17" s="51"/>
      <c r="CL17" s="51"/>
      <c r="CM17" s="51"/>
      <c r="CN17" s="51"/>
      <c r="CO17" s="51"/>
      <c r="CP17" s="51"/>
      <c r="CQ17" s="51"/>
      <c r="CR17" s="51"/>
      <c r="CS17" s="51"/>
      <c r="CT17" s="51"/>
      <c r="CU17" s="51"/>
      <c r="CV17" s="51"/>
      <c r="CW17" s="51"/>
      <c r="CX17" s="51"/>
      <c r="CY17" s="51"/>
      <c r="CZ17" s="51"/>
      <c r="DA17" s="51"/>
      <c r="DB17" s="51"/>
      <c r="DC17" s="51"/>
    </row>
    <row r="18" spans="1:107" ht="15.75" customHeight="1">
      <c r="A18" s="13"/>
      <c r="B18" s="89"/>
      <c r="C18" s="80"/>
      <c r="D18" s="81"/>
      <c r="E18" s="81"/>
      <c r="F18" s="81"/>
      <c r="G18" s="81"/>
      <c r="H18" s="82"/>
      <c r="I18" s="69"/>
      <c r="J18" s="90"/>
      <c r="K18" s="80"/>
      <c r="L18" s="81"/>
      <c r="M18" s="81"/>
      <c r="N18" s="81"/>
      <c r="O18" s="81"/>
      <c r="P18" s="84"/>
      <c r="Q18" s="69"/>
      <c r="R18" s="91"/>
      <c r="S18" s="80"/>
      <c r="T18" s="81"/>
      <c r="U18" s="81"/>
      <c r="V18" s="81"/>
      <c r="W18" s="81"/>
      <c r="X18" s="86"/>
      <c r="Y18" s="70"/>
      <c r="Z18" s="92"/>
      <c r="AA18" s="80"/>
      <c r="AB18" s="81"/>
      <c r="AC18" s="81"/>
      <c r="AD18" s="81"/>
      <c r="AE18" s="81"/>
      <c r="AF18" s="88"/>
      <c r="AG18" s="25"/>
      <c r="AH18" s="51"/>
      <c r="AI18" s="109"/>
      <c r="AJ18" s="109"/>
      <c r="AK18" s="109"/>
      <c r="AL18" s="109"/>
      <c r="AM18" s="109"/>
      <c r="AN18" s="109"/>
      <c r="AO18" s="109"/>
      <c r="AP18" s="109"/>
      <c r="AQ18" s="109"/>
      <c r="AR18" s="109"/>
      <c r="AS18" s="109"/>
      <c r="AT18" s="109"/>
      <c r="AU18" s="109"/>
      <c r="AV18" s="109"/>
      <c r="AW18" s="109"/>
      <c r="AX18" s="109"/>
      <c r="AY18" s="109"/>
      <c r="AZ18" s="109"/>
      <c r="BA18" s="109"/>
      <c r="BB18" s="109"/>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c r="CA18" s="51"/>
      <c r="CB18" s="51"/>
      <c r="CC18" s="51"/>
      <c r="CD18" s="51"/>
      <c r="CE18" s="51"/>
      <c r="CF18" s="51"/>
      <c r="CG18" s="51"/>
      <c r="CH18" s="51"/>
      <c r="CI18" s="51"/>
      <c r="CJ18" s="51"/>
      <c r="CK18" s="51"/>
      <c r="CL18" s="51"/>
      <c r="CM18" s="51"/>
      <c r="CN18" s="51"/>
      <c r="CO18" s="51"/>
      <c r="CP18" s="51"/>
      <c r="CQ18" s="51"/>
      <c r="CR18" s="51"/>
      <c r="CS18" s="51"/>
      <c r="CT18" s="51"/>
      <c r="CU18" s="51"/>
      <c r="CV18" s="51"/>
      <c r="CW18" s="51"/>
      <c r="CX18" s="51"/>
      <c r="CY18" s="51"/>
      <c r="CZ18" s="51"/>
      <c r="DA18" s="51"/>
      <c r="DB18" s="51"/>
      <c r="DC18" s="51"/>
    </row>
    <row r="19" spans="1:107" ht="15.75" customHeight="1">
      <c r="A19" s="13"/>
      <c r="B19" s="89"/>
      <c r="C19" s="80"/>
      <c r="D19" s="81"/>
      <c r="E19" s="81"/>
      <c r="F19" s="81"/>
      <c r="G19" s="81"/>
      <c r="H19" s="82"/>
      <c r="I19" s="69"/>
      <c r="J19" s="90"/>
      <c r="K19" s="80"/>
      <c r="L19" s="81"/>
      <c r="M19" s="81"/>
      <c r="N19" s="81"/>
      <c r="O19" s="81"/>
      <c r="P19" s="84"/>
      <c r="Q19" s="69"/>
      <c r="R19" s="91"/>
      <c r="S19" s="80"/>
      <c r="T19" s="81"/>
      <c r="U19" s="81"/>
      <c r="V19" s="81"/>
      <c r="W19" s="81"/>
      <c r="X19" s="86"/>
      <c r="Y19" s="70"/>
      <c r="Z19" s="92"/>
      <c r="AA19" s="80"/>
      <c r="AB19" s="81"/>
      <c r="AC19" s="81"/>
      <c r="AD19" s="81"/>
      <c r="AE19" s="81"/>
      <c r="AF19" s="88"/>
      <c r="AG19" s="25"/>
      <c r="AH19" s="51"/>
      <c r="AI19" s="109"/>
      <c r="AJ19" s="109"/>
      <c r="AK19" s="109"/>
      <c r="AL19" s="109"/>
      <c r="AM19" s="109"/>
      <c r="AN19" s="109"/>
      <c r="AO19" s="109"/>
      <c r="AP19" s="109"/>
      <c r="AQ19" s="109"/>
      <c r="AR19" s="109"/>
      <c r="AS19" s="109"/>
      <c r="AT19" s="109"/>
      <c r="AU19" s="109"/>
      <c r="AV19" s="109"/>
      <c r="AW19" s="109"/>
      <c r="AX19" s="109"/>
      <c r="AY19" s="109"/>
      <c r="AZ19" s="109"/>
      <c r="BA19" s="109"/>
      <c r="BB19" s="109"/>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c r="CA19" s="51"/>
      <c r="CB19" s="51"/>
      <c r="CC19" s="51"/>
      <c r="CD19" s="51"/>
      <c r="CE19" s="51"/>
      <c r="CF19" s="51"/>
      <c r="CG19" s="51"/>
      <c r="CH19" s="51"/>
      <c r="CI19" s="51"/>
      <c r="CJ19" s="51"/>
      <c r="CK19" s="51"/>
      <c r="CL19" s="51"/>
      <c r="CM19" s="51"/>
      <c r="CN19" s="51"/>
      <c r="CO19" s="51"/>
      <c r="CP19" s="51"/>
      <c r="CQ19" s="51"/>
      <c r="CR19" s="51"/>
      <c r="CS19" s="51"/>
      <c r="CT19" s="51"/>
      <c r="CU19" s="51"/>
      <c r="CV19" s="51"/>
      <c r="CW19" s="51"/>
      <c r="CX19" s="51"/>
      <c r="CY19" s="51"/>
      <c r="CZ19" s="51"/>
      <c r="DA19" s="51"/>
      <c r="DB19" s="51"/>
      <c r="DC19" s="51"/>
    </row>
    <row r="20" spans="1:107" ht="15.75" customHeight="1">
      <c r="A20" s="13"/>
      <c r="B20" s="89"/>
      <c r="C20" s="80"/>
      <c r="D20" s="81"/>
      <c r="E20" s="81"/>
      <c r="F20" s="81"/>
      <c r="G20" s="81"/>
      <c r="H20" s="82"/>
      <c r="I20" s="69"/>
      <c r="J20" s="90"/>
      <c r="K20" s="80"/>
      <c r="L20" s="81"/>
      <c r="M20" s="81"/>
      <c r="N20" s="81"/>
      <c r="O20" s="81"/>
      <c r="P20" s="84"/>
      <c r="Q20" s="69"/>
      <c r="R20" s="91"/>
      <c r="S20" s="80"/>
      <c r="T20" s="81"/>
      <c r="U20" s="81"/>
      <c r="V20" s="81"/>
      <c r="W20" s="81"/>
      <c r="X20" s="86"/>
      <c r="Y20" s="70"/>
      <c r="Z20" s="92"/>
      <c r="AA20" s="80"/>
      <c r="AB20" s="81"/>
      <c r="AC20" s="81"/>
      <c r="AD20" s="81"/>
      <c r="AE20" s="81"/>
      <c r="AF20" s="88"/>
      <c r="AG20" s="25"/>
      <c r="AH20" s="51"/>
      <c r="AI20" s="109"/>
      <c r="AJ20" s="109"/>
      <c r="AK20" s="109"/>
      <c r="AL20" s="109"/>
      <c r="AM20" s="109"/>
      <c r="AN20" s="109"/>
      <c r="AO20" s="109"/>
      <c r="AP20" s="109"/>
      <c r="AQ20" s="109"/>
      <c r="AR20" s="109"/>
      <c r="AS20" s="109"/>
      <c r="AT20" s="109"/>
      <c r="AU20" s="109"/>
      <c r="AV20" s="109"/>
      <c r="AW20" s="109"/>
      <c r="AX20" s="109"/>
      <c r="AY20" s="109"/>
      <c r="AZ20" s="109"/>
      <c r="BA20" s="109"/>
      <c r="BB20" s="109"/>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c r="CA20" s="51"/>
      <c r="CB20" s="51"/>
      <c r="CC20" s="51"/>
      <c r="CD20" s="51"/>
      <c r="CE20" s="51"/>
      <c r="CF20" s="51"/>
      <c r="CG20" s="51"/>
      <c r="CH20" s="51"/>
      <c r="CI20" s="51"/>
      <c r="CJ20" s="51"/>
      <c r="CK20" s="51"/>
      <c r="CL20" s="51"/>
      <c r="CM20" s="51"/>
      <c r="CN20" s="51"/>
      <c r="CO20" s="51"/>
      <c r="CP20" s="51"/>
      <c r="CQ20" s="51"/>
      <c r="CR20" s="51"/>
      <c r="CS20" s="51"/>
      <c r="CT20" s="51"/>
      <c r="CU20" s="51"/>
      <c r="CV20" s="51"/>
      <c r="CW20" s="51"/>
      <c r="CX20" s="51"/>
      <c r="CY20" s="51"/>
      <c r="CZ20" s="51"/>
      <c r="DA20" s="51"/>
      <c r="DB20" s="51"/>
      <c r="DC20" s="51"/>
    </row>
    <row r="21" spans="1:107" ht="15.75" customHeight="1">
      <c r="A21" s="13"/>
      <c r="B21" s="89"/>
      <c r="C21" s="80"/>
      <c r="D21" s="81"/>
      <c r="E21" s="81"/>
      <c r="F21" s="81"/>
      <c r="G21" s="81"/>
      <c r="H21" s="82"/>
      <c r="I21" s="69"/>
      <c r="J21" s="90"/>
      <c r="K21" s="80"/>
      <c r="L21" s="81"/>
      <c r="M21" s="81"/>
      <c r="N21" s="81"/>
      <c r="O21" s="81"/>
      <c r="P21" s="84"/>
      <c r="Q21" s="69"/>
      <c r="R21" s="91"/>
      <c r="S21" s="80"/>
      <c r="T21" s="81"/>
      <c r="U21" s="81"/>
      <c r="V21" s="81"/>
      <c r="W21" s="81"/>
      <c r="X21" s="86"/>
      <c r="Y21" s="70"/>
      <c r="Z21" s="92"/>
      <c r="AA21" s="80"/>
      <c r="AB21" s="81"/>
      <c r="AC21" s="81"/>
      <c r="AD21" s="81"/>
      <c r="AE21" s="81"/>
      <c r="AF21" s="88"/>
      <c r="AG21" s="25"/>
      <c r="AH21" s="51"/>
      <c r="AI21" s="109"/>
      <c r="AJ21" s="109"/>
      <c r="AK21" s="109"/>
      <c r="AL21" s="109"/>
      <c r="AM21" s="109"/>
      <c r="AN21" s="109"/>
      <c r="AO21" s="109"/>
      <c r="AP21" s="109"/>
      <c r="AQ21" s="109"/>
      <c r="AR21" s="109"/>
      <c r="AS21" s="109"/>
      <c r="AT21" s="109"/>
      <c r="AU21" s="109"/>
      <c r="AV21" s="109"/>
      <c r="AW21" s="109"/>
      <c r="AX21" s="109"/>
      <c r="AY21" s="109"/>
      <c r="AZ21" s="109"/>
      <c r="BA21" s="109"/>
      <c r="BB21" s="109"/>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c r="CA21" s="51"/>
      <c r="CB21" s="51"/>
      <c r="CC21" s="51"/>
      <c r="CD21" s="51"/>
      <c r="CE21" s="51"/>
      <c r="CF21" s="51"/>
      <c r="CG21" s="51"/>
      <c r="CH21" s="51"/>
      <c r="CI21" s="51"/>
      <c r="CJ21" s="51"/>
      <c r="CK21" s="51"/>
      <c r="CL21" s="51"/>
      <c r="CM21" s="51"/>
      <c r="CN21" s="51"/>
      <c r="CO21" s="51"/>
      <c r="CP21" s="51"/>
      <c r="CQ21" s="51"/>
      <c r="CR21" s="51"/>
      <c r="CS21" s="51"/>
      <c r="CT21" s="51"/>
      <c r="CU21" s="51"/>
      <c r="CV21" s="51"/>
      <c r="CW21" s="51"/>
      <c r="CX21" s="51"/>
      <c r="CY21" s="51"/>
      <c r="CZ21" s="51"/>
      <c r="DA21" s="51"/>
      <c r="DB21" s="51"/>
      <c r="DC21" s="51"/>
    </row>
    <row r="22" spans="1:107" ht="15.75" customHeight="1">
      <c r="A22" s="13"/>
      <c r="B22" s="89"/>
      <c r="C22" s="80"/>
      <c r="D22" s="81"/>
      <c r="E22" s="81"/>
      <c r="F22" s="81"/>
      <c r="G22" s="81"/>
      <c r="H22" s="82"/>
      <c r="I22" s="69"/>
      <c r="J22" s="90"/>
      <c r="K22" s="80"/>
      <c r="L22" s="81"/>
      <c r="M22" s="81"/>
      <c r="N22" s="81"/>
      <c r="O22" s="81"/>
      <c r="P22" s="84"/>
      <c r="Q22" s="69"/>
      <c r="R22" s="91"/>
      <c r="S22" s="80"/>
      <c r="T22" s="81"/>
      <c r="U22" s="81"/>
      <c r="V22" s="81"/>
      <c r="W22" s="81"/>
      <c r="X22" s="86"/>
      <c r="Y22" s="70"/>
      <c r="Z22" s="92"/>
      <c r="AA22" s="80"/>
      <c r="AB22" s="81"/>
      <c r="AC22" s="81"/>
      <c r="AD22" s="81"/>
      <c r="AE22" s="81"/>
      <c r="AF22" s="88"/>
      <c r="AG22" s="25"/>
      <c r="AH22" s="51"/>
      <c r="AI22" s="109"/>
      <c r="AJ22" s="109"/>
      <c r="AK22" s="109"/>
      <c r="AL22" s="109"/>
      <c r="AM22" s="109"/>
      <c r="AN22" s="109"/>
      <c r="AO22" s="109"/>
      <c r="AP22" s="109"/>
      <c r="AQ22" s="109"/>
      <c r="AR22" s="109"/>
      <c r="AS22" s="109"/>
      <c r="AT22" s="109"/>
      <c r="AU22" s="109"/>
      <c r="AV22" s="109"/>
      <c r="AW22" s="109"/>
      <c r="AX22" s="109"/>
      <c r="AY22" s="109"/>
      <c r="AZ22" s="109"/>
      <c r="BA22" s="109"/>
      <c r="BB22" s="109"/>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c r="CA22" s="51"/>
      <c r="CB22" s="51"/>
      <c r="CC22" s="51"/>
      <c r="CD22" s="51"/>
      <c r="CE22" s="51"/>
      <c r="CF22" s="51"/>
      <c r="CG22" s="51"/>
      <c r="CH22" s="51"/>
      <c r="CI22" s="51"/>
      <c r="CJ22" s="51"/>
      <c r="CK22" s="51"/>
      <c r="CL22" s="51"/>
      <c r="CM22" s="51"/>
      <c r="CN22" s="51"/>
      <c r="CO22" s="51"/>
      <c r="CP22" s="51"/>
      <c r="CQ22" s="51"/>
      <c r="CR22" s="51"/>
      <c r="CS22" s="51"/>
      <c r="CT22" s="51"/>
      <c r="CU22" s="51"/>
      <c r="CV22" s="51"/>
      <c r="CW22" s="51"/>
      <c r="CX22" s="51"/>
      <c r="CY22" s="51"/>
      <c r="CZ22" s="51"/>
      <c r="DA22" s="51"/>
      <c r="DB22" s="51"/>
      <c r="DC22" s="51"/>
    </row>
    <row r="23" spans="1:107" ht="15.75" customHeight="1">
      <c r="A23" s="13"/>
      <c r="B23" s="89"/>
      <c r="C23" s="80"/>
      <c r="D23" s="81"/>
      <c r="E23" s="81"/>
      <c r="F23" s="81"/>
      <c r="G23" s="81"/>
      <c r="H23" s="82"/>
      <c r="I23" s="69"/>
      <c r="J23" s="90"/>
      <c r="K23" s="80"/>
      <c r="L23" s="81"/>
      <c r="M23" s="81"/>
      <c r="N23" s="81"/>
      <c r="O23" s="81"/>
      <c r="P23" s="84"/>
      <c r="Q23" s="69"/>
      <c r="R23" s="91"/>
      <c r="S23" s="80"/>
      <c r="T23" s="81"/>
      <c r="U23" s="81"/>
      <c r="V23" s="81"/>
      <c r="W23" s="81"/>
      <c r="X23" s="86"/>
      <c r="Y23" s="70"/>
      <c r="Z23" s="92"/>
      <c r="AA23" s="80"/>
      <c r="AB23" s="81"/>
      <c r="AC23" s="81"/>
      <c r="AD23" s="81"/>
      <c r="AE23" s="81"/>
      <c r="AF23" s="88"/>
      <c r="AG23" s="25"/>
      <c r="AH23" s="51"/>
      <c r="AI23" s="109"/>
      <c r="AJ23" s="109"/>
      <c r="AK23" s="109"/>
      <c r="AL23" s="109"/>
      <c r="AM23" s="109"/>
      <c r="AN23" s="109"/>
      <c r="AO23" s="109"/>
      <c r="AP23" s="109"/>
      <c r="AQ23" s="109"/>
      <c r="AR23" s="109"/>
      <c r="AS23" s="109"/>
      <c r="AT23" s="109"/>
      <c r="AU23" s="109"/>
      <c r="AV23" s="109"/>
      <c r="AW23" s="109"/>
      <c r="AX23" s="109"/>
      <c r="AY23" s="109"/>
      <c r="AZ23" s="109"/>
      <c r="BA23" s="109"/>
      <c r="BB23" s="109"/>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c r="CA23" s="51"/>
      <c r="CB23" s="51"/>
      <c r="CC23" s="51"/>
      <c r="CD23" s="51"/>
      <c r="CE23" s="51"/>
      <c r="CF23" s="51"/>
      <c r="CG23" s="51"/>
      <c r="CH23" s="51"/>
      <c r="CI23" s="51"/>
      <c r="CJ23" s="51"/>
      <c r="CK23" s="51"/>
      <c r="CL23" s="51"/>
      <c r="CM23" s="51"/>
      <c r="CN23" s="51"/>
      <c r="CO23" s="51"/>
      <c r="CP23" s="51"/>
      <c r="CQ23" s="51"/>
      <c r="CR23" s="51"/>
      <c r="CS23" s="51"/>
      <c r="CT23" s="51"/>
      <c r="CU23" s="51"/>
      <c r="CV23" s="51"/>
      <c r="CW23" s="51"/>
      <c r="CX23" s="51"/>
      <c r="CY23" s="51"/>
      <c r="CZ23" s="51"/>
      <c r="DA23" s="51"/>
      <c r="DB23" s="51"/>
      <c r="DC23" s="51"/>
    </row>
    <row r="24" spans="1:107" ht="15.75" customHeight="1">
      <c r="A24" s="13"/>
      <c r="B24" s="89"/>
      <c r="C24" s="80"/>
      <c r="D24" s="81"/>
      <c r="E24" s="81"/>
      <c r="F24" s="81"/>
      <c r="G24" s="81"/>
      <c r="H24" s="82"/>
      <c r="I24" s="69"/>
      <c r="J24" s="90"/>
      <c r="K24" s="80"/>
      <c r="L24" s="81"/>
      <c r="M24" s="81"/>
      <c r="N24" s="81"/>
      <c r="O24" s="81"/>
      <c r="P24" s="84"/>
      <c r="Q24" s="69"/>
      <c r="R24" s="91"/>
      <c r="S24" s="80"/>
      <c r="T24" s="81"/>
      <c r="U24" s="81"/>
      <c r="V24" s="81"/>
      <c r="W24" s="81"/>
      <c r="X24" s="86"/>
      <c r="Y24" s="70"/>
      <c r="Z24" s="92"/>
      <c r="AA24" s="80"/>
      <c r="AB24" s="81"/>
      <c r="AC24" s="81"/>
      <c r="AD24" s="81"/>
      <c r="AE24" s="81"/>
      <c r="AF24" s="88"/>
      <c r="AG24" s="25"/>
      <c r="AH24" s="51"/>
      <c r="AI24" s="109"/>
      <c r="AJ24" s="109"/>
      <c r="AK24" s="109"/>
      <c r="AL24" s="109"/>
      <c r="AM24" s="109"/>
      <c r="AN24" s="109"/>
      <c r="AO24" s="109"/>
      <c r="AP24" s="109"/>
      <c r="AQ24" s="109"/>
      <c r="AR24" s="109"/>
      <c r="AS24" s="109"/>
      <c r="AT24" s="109"/>
      <c r="AU24" s="109"/>
      <c r="AV24" s="109"/>
      <c r="AW24" s="109"/>
      <c r="AX24" s="109"/>
      <c r="AY24" s="109"/>
      <c r="AZ24" s="109"/>
      <c r="BA24" s="109"/>
      <c r="BB24" s="109"/>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c r="CA24" s="51"/>
      <c r="CB24" s="51"/>
      <c r="CC24" s="51"/>
      <c r="CD24" s="51"/>
      <c r="CE24" s="51"/>
      <c r="CF24" s="51"/>
      <c r="CG24" s="51"/>
      <c r="CH24" s="51"/>
      <c r="CI24" s="51"/>
      <c r="CJ24" s="51"/>
      <c r="CK24" s="51"/>
      <c r="CL24" s="51"/>
      <c r="CM24" s="51"/>
      <c r="CN24" s="51"/>
      <c r="CO24" s="51"/>
      <c r="CP24" s="51"/>
      <c r="CQ24" s="51"/>
      <c r="CR24" s="51"/>
      <c r="CS24" s="51"/>
      <c r="CT24" s="51"/>
      <c r="CU24" s="51"/>
      <c r="CV24" s="51"/>
      <c r="CW24" s="51"/>
      <c r="CX24" s="51"/>
      <c r="CY24" s="51"/>
      <c r="CZ24" s="51"/>
      <c r="DA24" s="51"/>
      <c r="DB24" s="51"/>
      <c r="DC24" s="51"/>
    </row>
    <row r="25" spans="1:107" ht="15.75" customHeight="1">
      <c r="A25" s="13"/>
      <c r="B25" s="89"/>
      <c r="C25" s="80"/>
      <c r="D25" s="81"/>
      <c r="E25" s="81"/>
      <c r="F25" s="81"/>
      <c r="G25" s="81"/>
      <c r="H25" s="82"/>
      <c r="I25" s="69"/>
      <c r="J25" s="90"/>
      <c r="K25" s="80"/>
      <c r="L25" s="81"/>
      <c r="M25" s="81"/>
      <c r="N25" s="81"/>
      <c r="O25" s="81"/>
      <c r="P25" s="84"/>
      <c r="Q25" s="69"/>
      <c r="R25" s="91"/>
      <c r="S25" s="80"/>
      <c r="T25" s="81"/>
      <c r="U25" s="81"/>
      <c r="V25" s="81"/>
      <c r="W25" s="81"/>
      <c r="X25" s="86"/>
      <c r="Y25" s="70"/>
      <c r="Z25" s="92"/>
      <c r="AA25" s="80"/>
      <c r="AB25" s="81"/>
      <c r="AC25" s="81"/>
      <c r="AD25" s="81"/>
      <c r="AE25" s="81"/>
      <c r="AF25" s="88"/>
      <c r="AG25" s="25"/>
      <c r="AH25" s="51"/>
      <c r="AI25" s="109"/>
      <c r="AJ25" s="109"/>
      <c r="AK25" s="109"/>
      <c r="AL25" s="109"/>
      <c r="AM25" s="109"/>
      <c r="AN25" s="109"/>
      <c r="AO25" s="109"/>
      <c r="AP25" s="109"/>
      <c r="AQ25" s="109"/>
      <c r="AR25" s="109"/>
      <c r="AS25" s="109"/>
      <c r="AT25" s="109"/>
      <c r="AU25" s="109"/>
      <c r="AV25" s="109"/>
      <c r="AW25" s="109"/>
      <c r="AX25" s="109"/>
      <c r="AY25" s="109"/>
      <c r="AZ25" s="109"/>
      <c r="BA25" s="109"/>
      <c r="BB25" s="109"/>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c r="CA25" s="51"/>
      <c r="CB25" s="51"/>
      <c r="CC25" s="51"/>
      <c r="CD25" s="51"/>
      <c r="CE25" s="51"/>
      <c r="CF25" s="51"/>
      <c r="CG25" s="51"/>
      <c r="CH25" s="51"/>
      <c r="CI25" s="51"/>
      <c r="CJ25" s="51"/>
      <c r="CK25" s="51"/>
      <c r="CL25" s="51"/>
      <c r="CM25" s="51"/>
      <c r="CN25" s="51"/>
      <c r="CO25" s="51"/>
      <c r="CP25" s="51"/>
      <c r="CQ25" s="51"/>
      <c r="CR25" s="51"/>
      <c r="CS25" s="51"/>
      <c r="CT25" s="51"/>
      <c r="CU25" s="51"/>
      <c r="CV25" s="51"/>
      <c r="CW25" s="51"/>
      <c r="CX25" s="51"/>
      <c r="CY25" s="51"/>
      <c r="CZ25" s="51"/>
      <c r="DA25" s="51"/>
      <c r="DB25" s="51"/>
      <c r="DC25" s="51"/>
    </row>
    <row r="26" spans="1:107" ht="15.75" customHeight="1">
      <c r="A26" s="13"/>
      <c r="B26" s="89"/>
      <c r="C26" s="80"/>
      <c r="D26" s="81"/>
      <c r="E26" s="81"/>
      <c r="F26" s="81"/>
      <c r="G26" s="81"/>
      <c r="H26" s="82"/>
      <c r="I26" s="69"/>
      <c r="J26" s="90"/>
      <c r="K26" s="80"/>
      <c r="L26" s="81"/>
      <c r="M26" s="81"/>
      <c r="N26" s="81"/>
      <c r="O26" s="81"/>
      <c r="P26" s="84"/>
      <c r="Q26" s="69"/>
      <c r="R26" s="91"/>
      <c r="S26" s="80"/>
      <c r="T26" s="81"/>
      <c r="U26" s="81"/>
      <c r="V26" s="81"/>
      <c r="W26" s="81"/>
      <c r="X26" s="86"/>
      <c r="Y26" s="70"/>
      <c r="Z26" s="92"/>
      <c r="AA26" s="80"/>
      <c r="AB26" s="81"/>
      <c r="AC26" s="81"/>
      <c r="AD26" s="81"/>
      <c r="AE26" s="81"/>
      <c r="AF26" s="88"/>
      <c r="AG26" s="25"/>
      <c r="AH26" s="51"/>
      <c r="AI26" s="109"/>
      <c r="AJ26" s="109"/>
      <c r="AK26" s="109"/>
      <c r="AL26" s="109"/>
      <c r="AM26" s="109"/>
      <c r="AN26" s="109"/>
      <c r="AO26" s="109"/>
      <c r="AP26" s="109"/>
      <c r="AQ26" s="109"/>
      <c r="AR26" s="109"/>
      <c r="AS26" s="109"/>
      <c r="AT26" s="109"/>
      <c r="AU26" s="109"/>
      <c r="AV26" s="109"/>
      <c r="AW26" s="109"/>
      <c r="AX26" s="109"/>
      <c r="AY26" s="109"/>
      <c r="AZ26" s="109"/>
      <c r="BA26" s="109"/>
      <c r="BB26" s="109"/>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c r="CA26" s="51"/>
      <c r="CB26" s="51"/>
      <c r="CC26" s="51"/>
      <c r="CD26" s="51"/>
      <c r="CE26" s="51"/>
      <c r="CF26" s="51"/>
      <c r="CG26" s="51"/>
      <c r="CH26" s="51"/>
      <c r="CI26" s="51"/>
      <c r="CJ26" s="51"/>
      <c r="CK26" s="51"/>
      <c r="CL26" s="51"/>
      <c r="CM26" s="51"/>
      <c r="CN26" s="51"/>
      <c r="CO26" s="51"/>
      <c r="CP26" s="51"/>
      <c r="CQ26" s="51"/>
      <c r="CR26" s="51"/>
      <c r="CS26" s="51"/>
      <c r="CT26" s="51"/>
      <c r="CU26" s="51"/>
      <c r="CV26" s="51"/>
      <c r="CW26" s="51"/>
      <c r="CX26" s="51"/>
      <c r="CY26" s="51"/>
      <c r="CZ26" s="51"/>
      <c r="DA26" s="51"/>
      <c r="DB26" s="51"/>
      <c r="DC26" s="51"/>
    </row>
    <row r="27" spans="1:107" ht="15.75" customHeight="1">
      <c r="A27" s="13"/>
      <c r="B27" s="89"/>
      <c r="C27" s="80"/>
      <c r="D27" s="81"/>
      <c r="E27" s="81"/>
      <c r="F27" s="81"/>
      <c r="G27" s="81"/>
      <c r="H27" s="82"/>
      <c r="I27" s="69"/>
      <c r="J27" s="90"/>
      <c r="K27" s="80"/>
      <c r="L27" s="81"/>
      <c r="M27" s="81"/>
      <c r="N27" s="81"/>
      <c r="O27" s="81"/>
      <c r="P27" s="84"/>
      <c r="Q27" s="69"/>
      <c r="R27" s="91"/>
      <c r="S27" s="80"/>
      <c r="T27" s="81"/>
      <c r="U27" s="81"/>
      <c r="V27" s="81"/>
      <c r="W27" s="81"/>
      <c r="X27" s="86"/>
      <c r="Y27" s="70"/>
      <c r="Z27" s="92"/>
      <c r="AA27" s="80"/>
      <c r="AB27" s="81"/>
      <c r="AC27" s="81"/>
      <c r="AD27" s="81"/>
      <c r="AE27" s="81"/>
      <c r="AF27" s="88"/>
      <c r="AG27" s="25"/>
      <c r="AH27" s="51"/>
      <c r="AI27" s="109"/>
      <c r="AJ27" s="109"/>
      <c r="AK27" s="109"/>
      <c r="AL27" s="109"/>
      <c r="AM27" s="109"/>
      <c r="AN27" s="109"/>
      <c r="AO27" s="109"/>
      <c r="AP27" s="109"/>
      <c r="AQ27" s="109"/>
      <c r="AR27" s="109"/>
      <c r="AS27" s="109"/>
      <c r="AT27" s="109"/>
      <c r="AU27" s="109"/>
      <c r="AV27" s="109"/>
      <c r="AW27" s="109"/>
      <c r="AX27" s="109"/>
      <c r="AY27" s="109"/>
      <c r="AZ27" s="109"/>
      <c r="BA27" s="109"/>
      <c r="BB27" s="109"/>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c r="CA27" s="51"/>
      <c r="CB27" s="51"/>
      <c r="CC27" s="51"/>
      <c r="CD27" s="51"/>
      <c r="CE27" s="51"/>
      <c r="CF27" s="51"/>
      <c r="CG27" s="51"/>
      <c r="CH27" s="51"/>
      <c r="CI27" s="51"/>
      <c r="CJ27" s="51"/>
      <c r="CK27" s="51"/>
      <c r="CL27" s="51"/>
      <c r="CM27" s="51"/>
      <c r="CN27" s="51"/>
      <c r="CO27" s="51"/>
      <c r="CP27" s="51"/>
      <c r="CQ27" s="51"/>
      <c r="CR27" s="51"/>
      <c r="CS27" s="51"/>
      <c r="CT27" s="51"/>
      <c r="CU27" s="51"/>
      <c r="CV27" s="51"/>
      <c r="CW27" s="51"/>
      <c r="CX27" s="51"/>
      <c r="CY27" s="51"/>
      <c r="CZ27" s="51"/>
      <c r="DA27" s="51"/>
      <c r="DB27" s="51"/>
      <c r="DC27" s="51"/>
    </row>
    <row r="28" spans="1:107" ht="15.75" customHeight="1">
      <c r="A28" s="13"/>
      <c r="B28" s="89"/>
      <c r="C28" s="80"/>
      <c r="D28" s="81"/>
      <c r="E28" s="81"/>
      <c r="F28" s="81"/>
      <c r="G28" s="81"/>
      <c r="H28" s="82"/>
      <c r="I28" s="69"/>
      <c r="J28" s="90"/>
      <c r="K28" s="80"/>
      <c r="L28" s="81"/>
      <c r="M28" s="81"/>
      <c r="N28" s="81"/>
      <c r="O28" s="81"/>
      <c r="P28" s="84"/>
      <c r="Q28" s="69"/>
      <c r="R28" s="91"/>
      <c r="S28" s="80"/>
      <c r="T28" s="81"/>
      <c r="U28" s="81"/>
      <c r="V28" s="81"/>
      <c r="W28" s="81"/>
      <c r="X28" s="86"/>
      <c r="Y28" s="70"/>
      <c r="Z28" s="92"/>
      <c r="AA28" s="80"/>
      <c r="AB28" s="81"/>
      <c r="AC28" s="81"/>
      <c r="AD28" s="81"/>
      <c r="AE28" s="81"/>
      <c r="AF28" s="88"/>
      <c r="AG28" s="25"/>
      <c r="AH28" s="51"/>
      <c r="AI28" s="109"/>
      <c r="AJ28" s="109"/>
      <c r="AK28" s="109"/>
      <c r="AL28" s="109"/>
      <c r="AM28" s="109"/>
      <c r="AN28" s="109"/>
      <c r="AO28" s="109"/>
      <c r="AP28" s="109"/>
      <c r="AQ28" s="109"/>
      <c r="AR28" s="109"/>
      <c r="AS28" s="109"/>
      <c r="AT28" s="109"/>
      <c r="AU28" s="109"/>
      <c r="AV28" s="109"/>
      <c r="AW28" s="109"/>
      <c r="AX28" s="109"/>
      <c r="AY28" s="109"/>
      <c r="AZ28" s="109"/>
      <c r="BA28" s="109"/>
      <c r="BB28" s="109"/>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c r="CA28" s="51"/>
      <c r="CB28" s="51"/>
      <c r="CC28" s="51"/>
      <c r="CD28" s="51"/>
      <c r="CE28" s="51"/>
      <c r="CF28" s="51"/>
      <c r="CG28" s="51"/>
      <c r="CH28" s="51"/>
      <c r="CI28" s="51"/>
      <c r="CJ28" s="51"/>
      <c r="CK28" s="51"/>
      <c r="CL28" s="51"/>
      <c r="CM28" s="51"/>
      <c r="CN28" s="51"/>
      <c r="CO28" s="51"/>
      <c r="CP28" s="51"/>
      <c r="CQ28" s="51"/>
      <c r="CR28" s="51"/>
      <c r="CS28" s="51"/>
      <c r="CT28" s="51"/>
      <c r="CU28" s="51"/>
      <c r="CV28" s="51"/>
      <c r="CW28" s="51"/>
      <c r="CX28" s="51"/>
      <c r="CY28" s="51"/>
      <c r="CZ28" s="51"/>
      <c r="DA28" s="51"/>
      <c r="DB28" s="51"/>
      <c r="DC28" s="51"/>
    </row>
    <row r="29" spans="1:107" ht="15.75" customHeight="1">
      <c r="A29" s="21"/>
      <c r="B29" s="240" t="s">
        <v>90</v>
      </c>
      <c r="C29" s="218"/>
      <c r="D29" s="218"/>
      <c r="E29" s="218"/>
      <c r="F29" s="218"/>
      <c r="G29" s="218"/>
      <c r="H29" s="224"/>
      <c r="I29" s="93"/>
      <c r="J29" s="217" t="s">
        <v>90</v>
      </c>
      <c r="K29" s="218"/>
      <c r="L29" s="218"/>
      <c r="M29" s="218"/>
      <c r="N29" s="218"/>
      <c r="O29" s="218"/>
      <c r="P29" s="216"/>
      <c r="Q29" s="93"/>
      <c r="R29" s="239" t="s">
        <v>90</v>
      </c>
      <c r="S29" s="218"/>
      <c r="T29" s="218"/>
      <c r="U29" s="218"/>
      <c r="V29" s="218"/>
      <c r="W29" s="218"/>
      <c r="X29" s="214"/>
      <c r="Y29" s="94"/>
      <c r="Z29" s="296" t="s">
        <v>90</v>
      </c>
      <c r="AA29" s="218"/>
      <c r="AB29" s="218"/>
      <c r="AC29" s="218"/>
      <c r="AD29" s="218"/>
      <c r="AE29" s="218"/>
      <c r="AF29" s="298"/>
      <c r="AG29" s="27"/>
      <c r="AH29" s="57"/>
      <c r="AI29" s="112"/>
      <c r="AJ29" s="112"/>
      <c r="AK29" s="112"/>
      <c r="AL29" s="112"/>
      <c r="AM29" s="112"/>
      <c r="AN29" s="112"/>
      <c r="AO29" s="112"/>
      <c r="AP29" s="112"/>
      <c r="AQ29" s="112"/>
      <c r="AR29" s="112"/>
      <c r="AS29" s="112"/>
      <c r="AT29" s="112"/>
      <c r="AU29" s="112"/>
      <c r="AV29" s="112"/>
      <c r="AW29" s="112"/>
      <c r="AX29" s="112"/>
      <c r="AY29" s="112"/>
      <c r="AZ29" s="112"/>
      <c r="BA29" s="112"/>
      <c r="BB29" s="112"/>
      <c r="BC29" s="57"/>
      <c r="BD29" s="57"/>
      <c r="BE29" s="57"/>
      <c r="BF29" s="57"/>
      <c r="BG29" s="57"/>
      <c r="BH29" s="57"/>
      <c r="BI29" s="57"/>
      <c r="BJ29" s="57"/>
      <c r="BK29" s="57"/>
      <c r="BL29" s="57"/>
      <c r="BM29" s="57"/>
      <c r="BN29" s="57"/>
      <c r="BO29" s="57"/>
      <c r="BP29" s="57"/>
      <c r="BQ29" s="57"/>
      <c r="BR29" s="57"/>
      <c r="BS29" s="57"/>
      <c r="BT29" s="57"/>
      <c r="BU29" s="57"/>
      <c r="BV29" s="57"/>
      <c r="BW29" s="57"/>
      <c r="BX29" s="57"/>
      <c r="BY29" s="57"/>
      <c r="BZ29" s="57"/>
      <c r="CA29" s="57"/>
      <c r="CB29" s="57"/>
      <c r="CC29" s="57"/>
      <c r="CD29" s="57"/>
      <c r="CE29" s="57"/>
      <c r="CF29" s="57"/>
      <c r="CG29" s="57"/>
      <c r="CH29" s="57"/>
      <c r="CI29" s="57"/>
      <c r="CJ29" s="57"/>
      <c r="CK29" s="57"/>
      <c r="CL29" s="57"/>
      <c r="CM29" s="57"/>
      <c r="CN29" s="57"/>
      <c r="CO29" s="57"/>
      <c r="CP29" s="57"/>
      <c r="CQ29" s="57"/>
      <c r="CR29" s="57"/>
      <c r="CS29" s="57"/>
      <c r="CT29" s="57"/>
      <c r="CU29" s="57"/>
      <c r="CV29" s="57"/>
      <c r="CW29" s="57"/>
      <c r="CX29" s="57"/>
      <c r="CY29" s="57"/>
      <c r="CZ29" s="57"/>
      <c r="DA29" s="57"/>
      <c r="DB29" s="57"/>
      <c r="DC29" s="57"/>
    </row>
    <row r="30" spans="1:107" ht="15.75" customHeight="1">
      <c r="A30" s="13"/>
      <c r="B30" s="240" t="s">
        <v>84</v>
      </c>
      <c r="C30" s="218"/>
      <c r="D30" s="71" t="s">
        <v>89</v>
      </c>
      <c r="E30" s="247" t="s">
        <v>91</v>
      </c>
      <c r="F30" s="218"/>
      <c r="G30" s="247" t="s">
        <v>92</v>
      </c>
      <c r="H30" s="224"/>
      <c r="I30" s="69"/>
      <c r="J30" s="217" t="s">
        <v>84</v>
      </c>
      <c r="K30" s="218"/>
      <c r="L30" s="73" t="s">
        <v>89</v>
      </c>
      <c r="M30" s="215" t="s">
        <v>91</v>
      </c>
      <c r="N30" s="218"/>
      <c r="O30" s="215" t="s">
        <v>92</v>
      </c>
      <c r="P30" s="216"/>
      <c r="Q30" s="69"/>
      <c r="R30" s="239" t="s">
        <v>84</v>
      </c>
      <c r="S30" s="218"/>
      <c r="T30" s="75" t="s">
        <v>89</v>
      </c>
      <c r="U30" s="213" t="s">
        <v>91</v>
      </c>
      <c r="V30" s="218"/>
      <c r="W30" s="213" t="s">
        <v>92</v>
      </c>
      <c r="X30" s="214"/>
      <c r="Y30" s="70"/>
      <c r="Z30" s="296" t="s">
        <v>84</v>
      </c>
      <c r="AA30" s="218"/>
      <c r="AB30" s="77" t="s">
        <v>89</v>
      </c>
      <c r="AC30" s="297" t="s">
        <v>91</v>
      </c>
      <c r="AD30" s="218"/>
      <c r="AE30" s="297" t="s">
        <v>92</v>
      </c>
      <c r="AF30" s="298"/>
      <c r="AG30" s="25"/>
      <c r="AH30" s="51"/>
      <c r="AI30" s="109"/>
      <c r="AJ30" s="109"/>
      <c r="AK30" s="109"/>
      <c r="AL30" s="109"/>
      <c r="AM30" s="109"/>
      <c r="AN30" s="109"/>
      <c r="AO30" s="109"/>
      <c r="AP30" s="109"/>
      <c r="AQ30" s="109"/>
      <c r="AR30" s="109"/>
      <c r="AS30" s="109"/>
      <c r="AT30" s="109"/>
      <c r="AU30" s="109"/>
      <c r="AV30" s="109"/>
      <c r="AW30" s="109"/>
      <c r="AX30" s="109"/>
      <c r="AY30" s="109"/>
      <c r="AZ30" s="109"/>
      <c r="BA30" s="109"/>
      <c r="BB30" s="109"/>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c r="CA30" s="51"/>
      <c r="CB30" s="51"/>
      <c r="CC30" s="51"/>
      <c r="CD30" s="51"/>
      <c r="CE30" s="51"/>
      <c r="CF30" s="51"/>
      <c r="CG30" s="51"/>
      <c r="CH30" s="51"/>
      <c r="CI30" s="51"/>
      <c r="CJ30" s="51"/>
      <c r="CK30" s="51"/>
      <c r="CL30" s="51"/>
      <c r="CM30" s="51"/>
      <c r="CN30" s="51"/>
      <c r="CO30" s="51"/>
      <c r="CP30" s="51"/>
      <c r="CQ30" s="51"/>
      <c r="CR30" s="51"/>
      <c r="CS30" s="51"/>
      <c r="CT30" s="51"/>
      <c r="CU30" s="51"/>
      <c r="CV30" s="51"/>
      <c r="CW30" s="51"/>
      <c r="CX30" s="51"/>
      <c r="CY30" s="51"/>
      <c r="CZ30" s="51"/>
      <c r="DA30" s="51"/>
      <c r="DB30" s="51"/>
      <c r="DC30" s="51"/>
    </row>
    <row r="31" spans="1:107" ht="15.75" customHeight="1">
      <c r="A31" s="13"/>
      <c r="B31" s="89"/>
      <c r="C31" s="80"/>
      <c r="D31" s="81"/>
      <c r="E31" s="222"/>
      <c r="F31" s="223"/>
      <c r="G31" s="222"/>
      <c r="H31" s="224"/>
      <c r="I31" s="69"/>
      <c r="J31" s="90"/>
      <c r="K31" s="80"/>
      <c r="L31" s="81"/>
      <c r="M31" s="222"/>
      <c r="N31" s="223"/>
      <c r="O31" s="222"/>
      <c r="P31" s="216"/>
      <c r="Q31" s="69"/>
      <c r="R31" s="91"/>
      <c r="S31" s="80"/>
      <c r="T31" s="81"/>
      <c r="U31" s="222"/>
      <c r="V31" s="223"/>
      <c r="W31" s="234"/>
      <c r="X31" s="214"/>
      <c r="Y31" s="70"/>
      <c r="Z31" s="92"/>
      <c r="AA31" s="80"/>
      <c r="AB31" s="81"/>
      <c r="AC31" s="222"/>
      <c r="AD31" s="223"/>
      <c r="AE31" s="222"/>
      <c r="AF31" s="298"/>
      <c r="AG31" s="25"/>
      <c r="AH31" s="51"/>
      <c r="AI31" s="109"/>
      <c r="AJ31" s="109"/>
      <c r="AK31" s="109"/>
      <c r="AL31" s="109"/>
      <c r="AM31" s="109"/>
      <c r="AN31" s="109"/>
      <c r="AO31" s="109"/>
      <c r="AP31" s="109"/>
      <c r="AQ31" s="109"/>
      <c r="AR31" s="109"/>
      <c r="AS31" s="109"/>
      <c r="AT31" s="109"/>
      <c r="AU31" s="109"/>
      <c r="AV31" s="109"/>
      <c r="AW31" s="109"/>
      <c r="AX31" s="109"/>
      <c r="AY31" s="109"/>
      <c r="AZ31" s="109"/>
      <c r="BA31" s="109"/>
      <c r="BB31" s="109"/>
      <c r="BC31" s="51"/>
      <c r="BD31" s="51"/>
      <c r="BE31" s="51"/>
      <c r="BF31" s="51"/>
      <c r="BG31" s="51"/>
      <c r="BH31" s="51"/>
      <c r="BI31" s="51"/>
      <c r="BJ31" s="51"/>
      <c r="BK31" s="51"/>
      <c r="BL31" s="51"/>
      <c r="BM31" s="51"/>
      <c r="BN31" s="51"/>
      <c r="BO31" s="51"/>
      <c r="BP31" s="51"/>
      <c r="BQ31" s="51"/>
      <c r="BR31" s="51"/>
      <c r="BS31" s="51"/>
      <c r="BT31" s="51"/>
      <c r="BU31" s="51"/>
      <c r="BV31" s="51"/>
      <c r="BW31" s="51"/>
      <c r="BX31" s="51"/>
      <c r="BY31" s="51"/>
      <c r="BZ31" s="51"/>
      <c r="CA31" s="51"/>
      <c r="CB31" s="51"/>
      <c r="CC31" s="51"/>
      <c r="CD31" s="51"/>
      <c r="CE31" s="51"/>
      <c r="CF31" s="51"/>
      <c r="CG31" s="51"/>
      <c r="CH31" s="51"/>
      <c r="CI31" s="51"/>
      <c r="CJ31" s="51"/>
      <c r="CK31" s="51"/>
      <c r="CL31" s="51"/>
      <c r="CM31" s="51"/>
      <c r="CN31" s="51"/>
      <c r="CO31" s="51"/>
      <c r="CP31" s="51"/>
      <c r="CQ31" s="51"/>
      <c r="CR31" s="51"/>
      <c r="CS31" s="51"/>
      <c r="CT31" s="51"/>
      <c r="CU31" s="51"/>
      <c r="CV31" s="51"/>
      <c r="CW31" s="51"/>
      <c r="CX31" s="51"/>
      <c r="CY31" s="51"/>
      <c r="CZ31" s="51"/>
      <c r="DA31" s="51"/>
      <c r="DB31" s="51"/>
      <c r="DC31" s="51"/>
    </row>
    <row r="32" spans="1:107" ht="15.75" customHeight="1">
      <c r="A32" s="13"/>
      <c r="B32" s="89"/>
      <c r="C32" s="80"/>
      <c r="D32" s="81"/>
      <c r="E32" s="222"/>
      <c r="F32" s="223"/>
      <c r="G32" s="222"/>
      <c r="H32" s="224"/>
      <c r="I32" s="69"/>
      <c r="J32" s="90"/>
      <c r="K32" s="80"/>
      <c r="L32" s="81"/>
      <c r="M32" s="222"/>
      <c r="N32" s="223"/>
      <c r="O32" s="222"/>
      <c r="P32" s="216"/>
      <c r="Q32" s="69"/>
      <c r="R32" s="91"/>
      <c r="S32" s="80"/>
      <c r="T32" s="81"/>
      <c r="U32" s="222"/>
      <c r="V32" s="223"/>
      <c r="W32" s="234"/>
      <c r="X32" s="214"/>
      <c r="Y32" s="70"/>
      <c r="Z32" s="92"/>
      <c r="AA32" s="80"/>
      <c r="AB32" s="81"/>
      <c r="AC32" s="222"/>
      <c r="AD32" s="223"/>
      <c r="AE32" s="222"/>
      <c r="AF32" s="298"/>
      <c r="AG32" s="25"/>
      <c r="AH32" s="51"/>
      <c r="AI32" s="109"/>
      <c r="AJ32" s="109"/>
      <c r="AK32" s="109"/>
      <c r="AL32" s="109"/>
      <c r="AM32" s="109"/>
      <c r="AN32" s="109"/>
      <c r="AO32" s="109"/>
      <c r="AP32" s="109"/>
      <c r="AQ32" s="109"/>
      <c r="AR32" s="109"/>
      <c r="AS32" s="109"/>
      <c r="AT32" s="109"/>
      <c r="AU32" s="109"/>
      <c r="AV32" s="109"/>
      <c r="AW32" s="109"/>
      <c r="AX32" s="109"/>
      <c r="AY32" s="109"/>
      <c r="AZ32" s="109"/>
      <c r="BA32" s="109"/>
      <c r="BB32" s="109"/>
      <c r="BC32" s="51"/>
      <c r="BD32" s="51"/>
      <c r="BE32" s="51"/>
      <c r="BF32" s="51"/>
      <c r="BG32" s="51"/>
      <c r="BH32" s="51"/>
      <c r="BI32" s="51"/>
      <c r="BJ32" s="51"/>
      <c r="BK32" s="51"/>
      <c r="BL32" s="51"/>
      <c r="BM32" s="51"/>
      <c r="BN32" s="51"/>
      <c r="BO32" s="51"/>
      <c r="BP32" s="51"/>
      <c r="BQ32" s="51"/>
      <c r="BR32" s="51"/>
      <c r="BS32" s="51"/>
      <c r="BT32" s="51"/>
      <c r="BU32" s="51"/>
      <c r="BV32" s="51"/>
      <c r="BW32" s="51"/>
      <c r="BX32" s="51"/>
      <c r="BY32" s="51"/>
      <c r="BZ32" s="51"/>
      <c r="CA32" s="51"/>
      <c r="CB32" s="51"/>
      <c r="CC32" s="51"/>
      <c r="CD32" s="51"/>
      <c r="CE32" s="51"/>
      <c r="CF32" s="51"/>
      <c r="CG32" s="51"/>
      <c r="CH32" s="51"/>
      <c r="CI32" s="51"/>
      <c r="CJ32" s="51"/>
      <c r="CK32" s="51"/>
      <c r="CL32" s="51"/>
      <c r="CM32" s="51"/>
      <c r="CN32" s="51"/>
      <c r="CO32" s="51"/>
      <c r="CP32" s="51"/>
      <c r="CQ32" s="51"/>
      <c r="CR32" s="51"/>
      <c r="CS32" s="51"/>
      <c r="CT32" s="51"/>
      <c r="CU32" s="51"/>
      <c r="CV32" s="51"/>
      <c r="CW32" s="51"/>
      <c r="CX32" s="51"/>
      <c r="CY32" s="51"/>
      <c r="CZ32" s="51"/>
      <c r="DA32" s="51"/>
      <c r="DB32" s="51"/>
      <c r="DC32" s="51"/>
    </row>
    <row r="33" spans="1:107" ht="15.75" customHeight="1">
      <c r="A33" s="13"/>
      <c r="B33" s="89"/>
      <c r="C33" s="80"/>
      <c r="D33" s="81"/>
      <c r="E33" s="222"/>
      <c r="F33" s="223"/>
      <c r="G33" s="222"/>
      <c r="H33" s="224"/>
      <c r="I33" s="69"/>
      <c r="J33" s="90"/>
      <c r="K33" s="80"/>
      <c r="L33" s="81"/>
      <c r="M33" s="222"/>
      <c r="N33" s="223"/>
      <c r="O33" s="222"/>
      <c r="P33" s="216"/>
      <c r="Q33" s="69"/>
      <c r="R33" s="91"/>
      <c r="S33" s="80"/>
      <c r="T33" s="81"/>
      <c r="U33" s="222"/>
      <c r="V33" s="223"/>
      <c r="W33" s="234"/>
      <c r="X33" s="214"/>
      <c r="Y33" s="70"/>
      <c r="Z33" s="92"/>
      <c r="AA33" s="80"/>
      <c r="AB33" s="81"/>
      <c r="AC33" s="222"/>
      <c r="AD33" s="223"/>
      <c r="AE33" s="222"/>
      <c r="AF33" s="298"/>
      <c r="AG33" s="25"/>
      <c r="AH33" s="51"/>
      <c r="AI33" s="109"/>
      <c r="AJ33" s="109"/>
      <c r="AK33" s="109"/>
      <c r="AL33" s="109"/>
      <c r="AM33" s="109"/>
      <c r="AN33" s="109"/>
      <c r="AO33" s="109"/>
      <c r="AP33" s="109"/>
      <c r="AQ33" s="109"/>
      <c r="AR33" s="109"/>
      <c r="AS33" s="109"/>
      <c r="AT33" s="109"/>
      <c r="AU33" s="109"/>
      <c r="AV33" s="109"/>
      <c r="AW33" s="109"/>
      <c r="AX33" s="109"/>
      <c r="AY33" s="109"/>
      <c r="AZ33" s="109"/>
      <c r="BA33" s="109"/>
      <c r="BB33" s="109"/>
      <c r="BC33" s="51"/>
      <c r="BD33" s="51"/>
      <c r="BE33" s="51"/>
      <c r="BF33" s="51"/>
      <c r="BG33" s="51"/>
      <c r="BH33" s="51"/>
      <c r="BI33" s="51"/>
      <c r="BJ33" s="51"/>
      <c r="BK33" s="51"/>
      <c r="BL33" s="51"/>
      <c r="BM33" s="51"/>
      <c r="BN33" s="51"/>
      <c r="BO33" s="51"/>
      <c r="BP33" s="51"/>
      <c r="BQ33" s="51"/>
      <c r="BR33" s="51"/>
      <c r="BS33" s="51"/>
      <c r="BT33" s="51"/>
      <c r="BU33" s="51"/>
      <c r="BV33" s="51"/>
      <c r="BW33" s="51"/>
      <c r="BX33" s="51"/>
      <c r="BY33" s="51"/>
      <c r="BZ33" s="51"/>
      <c r="CA33" s="51"/>
      <c r="CB33" s="51"/>
      <c r="CC33" s="51"/>
      <c r="CD33" s="51"/>
      <c r="CE33" s="51"/>
      <c r="CF33" s="51"/>
      <c r="CG33" s="51"/>
      <c r="CH33" s="51"/>
      <c r="CI33" s="51"/>
      <c r="CJ33" s="51"/>
      <c r="CK33" s="51"/>
      <c r="CL33" s="51"/>
      <c r="CM33" s="51"/>
      <c r="CN33" s="51"/>
      <c r="CO33" s="51"/>
      <c r="CP33" s="51"/>
      <c r="CQ33" s="51"/>
      <c r="CR33" s="51"/>
      <c r="CS33" s="51"/>
      <c r="CT33" s="51"/>
      <c r="CU33" s="51"/>
      <c r="CV33" s="51"/>
      <c r="CW33" s="51"/>
      <c r="CX33" s="51"/>
      <c r="CY33" s="51"/>
      <c r="CZ33" s="51"/>
      <c r="DA33" s="51"/>
      <c r="DB33" s="51"/>
      <c r="DC33" s="51"/>
    </row>
    <row r="34" spans="1:107" ht="15.75" customHeight="1">
      <c r="A34" s="13"/>
      <c r="B34" s="89"/>
      <c r="C34" s="80"/>
      <c r="D34" s="81"/>
      <c r="E34" s="222"/>
      <c r="F34" s="223"/>
      <c r="G34" s="222"/>
      <c r="H34" s="224"/>
      <c r="I34" s="69"/>
      <c r="J34" s="90"/>
      <c r="K34" s="80"/>
      <c r="L34" s="81"/>
      <c r="M34" s="222"/>
      <c r="N34" s="223"/>
      <c r="O34" s="222"/>
      <c r="P34" s="216"/>
      <c r="Q34" s="69"/>
      <c r="R34" s="91"/>
      <c r="S34" s="80"/>
      <c r="T34" s="81"/>
      <c r="U34" s="222"/>
      <c r="V34" s="223"/>
      <c r="W34" s="234"/>
      <c r="X34" s="214"/>
      <c r="Y34" s="70"/>
      <c r="Z34" s="92"/>
      <c r="AA34" s="80"/>
      <c r="AB34" s="81"/>
      <c r="AC34" s="222"/>
      <c r="AD34" s="223"/>
      <c r="AE34" s="222"/>
      <c r="AF34" s="298"/>
      <c r="AG34" s="25"/>
      <c r="AH34" s="51"/>
      <c r="AI34" s="109"/>
      <c r="AJ34" s="109"/>
      <c r="AK34" s="109"/>
      <c r="AL34" s="109"/>
      <c r="AM34" s="109"/>
      <c r="AN34" s="109"/>
      <c r="AO34" s="109"/>
      <c r="AP34" s="109"/>
      <c r="AQ34" s="109"/>
      <c r="AR34" s="109"/>
      <c r="AS34" s="109"/>
      <c r="AT34" s="109"/>
      <c r="AU34" s="109"/>
      <c r="AV34" s="109"/>
      <c r="AW34" s="109"/>
      <c r="AX34" s="109"/>
      <c r="AY34" s="109"/>
      <c r="AZ34" s="109"/>
      <c r="BA34" s="109"/>
      <c r="BB34" s="109"/>
      <c r="BC34" s="51"/>
      <c r="BD34" s="51"/>
      <c r="BE34" s="51"/>
      <c r="BF34" s="51"/>
      <c r="BG34" s="51"/>
      <c r="BH34" s="51"/>
      <c r="BI34" s="51"/>
      <c r="BJ34" s="51"/>
      <c r="BK34" s="51"/>
      <c r="BL34" s="51"/>
      <c r="BM34" s="51"/>
      <c r="BN34" s="51"/>
      <c r="BO34" s="51"/>
      <c r="BP34" s="51"/>
      <c r="BQ34" s="51"/>
      <c r="BR34" s="51"/>
      <c r="BS34" s="51"/>
      <c r="BT34" s="51"/>
      <c r="BU34" s="51"/>
      <c r="BV34" s="51"/>
      <c r="BW34" s="51"/>
      <c r="BX34" s="51"/>
      <c r="BY34" s="51"/>
      <c r="BZ34" s="51"/>
      <c r="CA34" s="51"/>
      <c r="CB34" s="51"/>
      <c r="CC34" s="51"/>
      <c r="CD34" s="51"/>
      <c r="CE34" s="51"/>
      <c r="CF34" s="51"/>
      <c r="CG34" s="51"/>
      <c r="CH34" s="51"/>
      <c r="CI34" s="51"/>
      <c r="CJ34" s="51"/>
      <c r="CK34" s="51"/>
      <c r="CL34" s="51"/>
      <c r="CM34" s="51"/>
      <c r="CN34" s="51"/>
      <c r="CO34" s="51"/>
      <c r="CP34" s="51"/>
      <c r="CQ34" s="51"/>
      <c r="CR34" s="51"/>
      <c r="CS34" s="51"/>
      <c r="CT34" s="51"/>
      <c r="CU34" s="51"/>
      <c r="CV34" s="51"/>
      <c r="CW34" s="51"/>
      <c r="CX34" s="51"/>
      <c r="CY34" s="51"/>
      <c r="CZ34" s="51"/>
      <c r="DA34" s="51"/>
      <c r="DB34" s="51"/>
      <c r="DC34" s="51"/>
    </row>
    <row r="35" spans="1:107" ht="15.75" customHeight="1">
      <c r="A35" s="13"/>
      <c r="B35" s="95"/>
      <c r="C35" s="96"/>
      <c r="D35" s="97"/>
      <c r="E35" s="225"/>
      <c r="F35" s="226"/>
      <c r="G35" s="225"/>
      <c r="H35" s="227"/>
      <c r="I35" s="69"/>
      <c r="J35" s="98"/>
      <c r="K35" s="99"/>
      <c r="L35" s="100"/>
      <c r="M35" s="219"/>
      <c r="N35" s="220"/>
      <c r="O35" s="219"/>
      <c r="P35" s="221"/>
      <c r="Q35" s="69"/>
      <c r="R35" s="101"/>
      <c r="S35" s="102"/>
      <c r="T35" s="103"/>
      <c r="U35" s="235"/>
      <c r="V35" s="236"/>
      <c r="W35" s="237"/>
      <c r="X35" s="238"/>
      <c r="Y35" s="70"/>
      <c r="Z35" s="104"/>
      <c r="AA35" s="105"/>
      <c r="AB35" s="106"/>
      <c r="AC35" s="307"/>
      <c r="AD35" s="308"/>
      <c r="AE35" s="307"/>
      <c r="AF35" s="304"/>
      <c r="AG35" s="25"/>
      <c r="AH35" s="51"/>
      <c r="AI35" s="109"/>
      <c r="AJ35" s="109"/>
      <c r="AK35" s="109"/>
      <c r="AL35" s="109"/>
      <c r="AM35" s="109"/>
      <c r="AN35" s="109"/>
      <c r="AO35" s="109"/>
      <c r="AP35" s="109"/>
      <c r="AQ35" s="109"/>
      <c r="AR35" s="109"/>
      <c r="AS35" s="109"/>
      <c r="AT35" s="109"/>
      <c r="AU35" s="109"/>
      <c r="AV35" s="109"/>
      <c r="AW35" s="109"/>
      <c r="AX35" s="109"/>
      <c r="AY35" s="109"/>
      <c r="AZ35" s="109"/>
      <c r="BA35" s="109"/>
      <c r="BB35" s="109"/>
      <c r="BC35" s="51"/>
      <c r="BD35" s="51"/>
      <c r="BE35" s="51"/>
      <c r="BF35" s="51"/>
      <c r="BG35" s="51"/>
      <c r="BH35" s="51"/>
      <c r="BI35" s="51"/>
      <c r="BJ35" s="51"/>
      <c r="BK35" s="51"/>
      <c r="BL35" s="51"/>
      <c r="BM35" s="51"/>
      <c r="BN35" s="51"/>
      <c r="BO35" s="51"/>
      <c r="BP35" s="51"/>
      <c r="BQ35" s="51"/>
      <c r="BR35" s="51"/>
      <c r="BS35" s="51"/>
      <c r="BT35" s="51"/>
      <c r="BU35" s="51"/>
      <c r="BV35" s="51"/>
      <c r="BW35" s="51"/>
      <c r="BX35" s="51"/>
      <c r="BY35" s="51"/>
      <c r="BZ35" s="51"/>
      <c r="CA35" s="51"/>
      <c r="CB35" s="51"/>
      <c r="CC35" s="51"/>
      <c r="CD35" s="51"/>
      <c r="CE35" s="51"/>
      <c r="CF35" s="51"/>
      <c r="CG35" s="51"/>
      <c r="CH35" s="51"/>
      <c r="CI35" s="51"/>
      <c r="CJ35" s="51"/>
      <c r="CK35" s="51"/>
      <c r="CL35" s="51"/>
      <c r="CM35" s="51"/>
      <c r="CN35" s="51"/>
      <c r="CO35" s="51"/>
      <c r="CP35" s="51"/>
      <c r="CQ35" s="51"/>
      <c r="CR35" s="51"/>
      <c r="CS35" s="51"/>
      <c r="CT35" s="51"/>
      <c r="CU35" s="51"/>
      <c r="CV35" s="51"/>
      <c r="CW35" s="51"/>
      <c r="CX35" s="51"/>
      <c r="CY35" s="51"/>
      <c r="CZ35" s="51"/>
      <c r="DA35" s="51"/>
      <c r="DB35" s="51"/>
      <c r="DC35" s="51"/>
    </row>
    <row r="36" spans="1:107" ht="15.75" customHeight="1">
      <c r="A36" s="13"/>
      <c r="B36" s="13"/>
      <c r="C36" s="13"/>
      <c r="D36" s="13"/>
      <c r="E36" s="13"/>
      <c r="F36" s="13"/>
      <c r="G36" s="13"/>
      <c r="H36" s="13"/>
      <c r="I36" s="13"/>
      <c r="J36" s="13"/>
      <c r="K36" s="13"/>
      <c r="L36" s="13"/>
      <c r="M36" s="13"/>
      <c r="N36" s="13"/>
      <c r="O36" s="13"/>
      <c r="P36" s="13"/>
      <c r="Q36" s="13"/>
      <c r="R36" s="13"/>
      <c r="S36" s="13"/>
      <c r="T36" s="13"/>
      <c r="U36" s="13"/>
      <c r="V36" s="13"/>
      <c r="W36" s="13"/>
      <c r="X36" s="13"/>
      <c r="Y36" s="13"/>
      <c r="Z36" s="13"/>
      <c r="AA36" s="13"/>
      <c r="AB36" s="13"/>
      <c r="AC36" s="13"/>
      <c r="AD36" s="13"/>
      <c r="AE36" s="13"/>
      <c r="AF36" s="13"/>
      <c r="AG36" s="25"/>
      <c r="AH36" s="25"/>
      <c r="AI36" s="108"/>
      <c r="AJ36" s="108"/>
      <c r="AK36" s="108"/>
      <c r="AL36" s="108"/>
      <c r="AM36" s="108"/>
      <c r="AN36" s="108"/>
      <c r="AO36" s="108"/>
      <c r="AP36" s="108"/>
      <c r="AQ36" s="108"/>
      <c r="AR36" s="108"/>
      <c r="AS36" s="108"/>
      <c r="AT36" s="108"/>
      <c r="AU36" s="108"/>
      <c r="AV36" s="108"/>
      <c r="AW36" s="108"/>
      <c r="AX36" s="108"/>
      <c r="AY36" s="108"/>
      <c r="AZ36" s="108"/>
      <c r="BA36" s="108"/>
      <c r="BB36" s="108"/>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c r="DA36" s="25"/>
      <c r="DB36" s="25"/>
      <c r="DC36" s="25"/>
    </row>
    <row r="37" spans="1:107" ht="15.75" customHeight="1">
      <c r="A37" s="13"/>
      <c r="B37" s="274" t="str" cm="1">
        <f t="array" ref="B37">_xlfn.SWITCH(TEXT(D39,"DDDD"),"SUNDAY","S U N D A Y","MONDAY","M O N D A Y","TUESDAY","T U E S D A Y","WEDNESDAY","W E D N E S D A Y","THURSDAY","T H U R S D A Y","FRIDAY","F R I D A Y","SATURDAY","S A T U R D A Y","SUNDAY","S U N D A Y")</f>
        <v>M O N D A Y</v>
      </c>
      <c r="C37" s="275"/>
      <c r="D37" s="275"/>
      <c r="E37" s="275"/>
      <c r="F37" s="275"/>
      <c r="G37" s="275"/>
      <c r="H37" s="276"/>
      <c r="I37" s="13"/>
      <c r="J37" s="261" t="str" cm="1">
        <f t="array" ref="J37">_xlfn.SWITCH(TEXT(L39,"DDDD"),"SUNDAY","S U N D A Y","MONDAY","M O N D A Y","TUESDAY","T U E S D A Y","WEDNESDAY","W E D N E S D A Y","THURSDAY","T H U R S D A Y","FRIDAY","F R I D A Y","SATURDAY","S A T U R D A Y","SUNDAY","S U N D A Y")</f>
        <v>T U E S D A Y</v>
      </c>
      <c r="K37" s="262"/>
      <c r="L37" s="262"/>
      <c r="M37" s="262"/>
      <c r="N37" s="262"/>
      <c r="O37" s="262"/>
      <c r="P37" s="263"/>
      <c r="Q37" s="13"/>
      <c r="R37" s="266" t="str" cm="1">
        <f t="array" ref="R37">_xlfn.SWITCH(TEXT(T39,"DDDD"),"SUNDAY","S U N D A Y","MONDAY","M O N D A Y","TUESDAY","T U E S D A Y","WEDNESDAY","W E D N E S D A Y","THURSDAY","T H U R S D A Y","FRIDAY","F R I D A Y","SATURDAY","S A T U R D A Y","SUNDAY","S U N D A Y")</f>
        <v>W E D N E S D A Y</v>
      </c>
      <c r="S37" s="267"/>
      <c r="T37" s="267"/>
      <c r="U37" s="267"/>
      <c r="V37" s="267"/>
      <c r="W37" s="267"/>
      <c r="X37" s="268"/>
      <c r="Y37" s="16"/>
      <c r="Z37" s="309" t="s">
        <v>93</v>
      </c>
      <c r="AA37" s="176"/>
      <c r="AB37" s="176"/>
      <c r="AC37" s="176"/>
      <c r="AD37" s="176"/>
      <c r="AE37" s="176"/>
      <c r="AF37" s="177"/>
      <c r="AG37" s="25"/>
      <c r="AH37" s="51"/>
      <c r="AI37" s="109"/>
      <c r="AJ37" s="109"/>
      <c r="AK37" s="109"/>
      <c r="AL37" s="109"/>
      <c r="AM37" s="109"/>
      <c r="AN37" s="109"/>
      <c r="AO37" s="109"/>
      <c r="AP37" s="109"/>
      <c r="AQ37" s="109"/>
      <c r="AR37" s="109"/>
      <c r="AS37" s="109"/>
      <c r="AT37" s="109"/>
      <c r="AU37" s="109"/>
      <c r="AV37" s="109"/>
      <c r="AW37" s="109"/>
      <c r="AX37" s="109"/>
      <c r="AY37" s="109"/>
      <c r="AZ37" s="109"/>
      <c r="BA37" s="109"/>
      <c r="BB37" s="109"/>
      <c r="BC37" s="51"/>
      <c r="BD37" s="51"/>
      <c r="BE37" s="51"/>
      <c r="BF37" s="51"/>
      <c r="BG37" s="51"/>
      <c r="BH37" s="51"/>
      <c r="BI37" s="51"/>
      <c r="BJ37" s="51"/>
      <c r="BK37" s="51"/>
      <c r="BL37" s="51"/>
      <c r="BM37" s="51"/>
      <c r="BN37" s="51"/>
      <c r="BO37" s="51"/>
      <c r="BP37" s="51"/>
      <c r="BQ37" s="51"/>
      <c r="BR37" s="51"/>
      <c r="BS37" s="51"/>
      <c r="BT37" s="51"/>
      <c r="BU37" s="51"/>
      <c r="BV37" s="51"/>
      <c r="BW37" s="51"/>
      <c r="BX37" s="51"/>
      <c r="BY37" s="51"/>
      <c r="BZ37" s="51"/>
      <c r="CA37" s="51"/>
      <c r="CB37" s="51"/>
      <c r="CC37" s="51"/>
      <c r="CD37" s="51"/>
      <c r="CE37" s="51"/>
      <c r="CF37" s="51"/>
      <c r="CG37" s="51"/>
      <c r="CH37" s="51"/>
      <c r="CI37" s="51"/>
      <c r="CJ37" s="51"/>
      <c r="CK37" s="51"/>
      <c r="CL37" s="51"/>
      <c r="CM37" s="51"/>
      <c r="CN37" s="51"/>
      <c r="CO37" s="51"/>
      <c r="CP37" s="51"/>
      <c r="CQ37" s="51"/>
      <c r="CR37" s="51"/>
      <c r="CS37" s="51"/>
      <c r="CT37" s="51"/>
      <c r="CU37" s="51"/>
      <c r="CV37" s="51"/>
      <c r="CW37" s="51"/>
      <c r="CX37" s="51"/>
      <c r="CY37" s="51"/>
      <c r="CZ37" s="51"/>
      <c r="DA37" s="51"/>
      <c r="DB37" s="51"/>
      <c r="DC37" s="51"/>
    </row>
    <row r="38" spans="1:107" ht="15.75" customHeight="1">
      <c r="A38" s="13"/>
      <c r="B38" s="277"/>
      <c r="C38" s="143"/>
      <c r="D38" s="143"/>
      <c r="E38" s="143"/>
      <c r="F38" s="143"/>
      <c r="G38" s="143"/>
      <c r="H38" s="278"/>
      <c r="I38" s="13"/>
      <c r="J38" s="264"/>
      <c r="K38" s="143"/>
      <c r="L38" s="143"/>
      <c r="M38" s="143"/>
      <c r="N38" s="143"/>
      <c r="O38" s="143"/>
      <c r="P38" s="265"/>
      <c r="Q38" s="13"/>
      <c r="R38" s="269"/>
      <c r="S38" s="143"/>
      <c r="T38" s="143"/>
      <c r="U38" s="143"/>
      <c r="V38" s="143"/>
      <c r="W38" s="143"/>
      <c r="X38" s="270"/>
      <c r="Y38" s="16"/>
      <c r="Z38" s="178"/>
      <c r="AA38" s="148"/>
      <c r="AB38" s="148"/>
      <c r="AC38" s="148"/>
      <c r="AD38" s="148"/>
      <c r="AE38" s="148"/>
      <c r="AF38" s="179"/>
      <c r="AG38" s="25"/>
      <c r="AH38" s="51"/>
      <c r="AI38" s="109"/>
      <c r="AJ38" s="109"/>
      <c r="AK38" s="109"/>
      <c r="AL38" s="109"/>
      <c r="AM38" s="109"/>
      <c r="AN38" s="109"/>
      <c r="AO38" s="109"/>
      <c r="AP38" s="109"/>
      <c r="AQ38" s="109"/>
      <c r="AR38" s="109"/>
      <c r="AS38" s="109"/>
      <c r="AT38" s="109"/>
      <c r="AU38" s="109"/>
      <c r="AV38" s="109"/>
      <c r="AW38" s="109"/>
      <c r="AX38" s="109"/>
      <c r="AY38" s="109"/>
      <c r="AZ38" s="109"/>
      <c r="BA38" s="109"/>
      <c r="BB38" s="109"/>
      <c r="BC38" s="51"/>
      <c r="BD38" s="51"/>
      <c r="BE38" s="51"/>
      <c r="BF38" s="51"/>
      <c r="BG38" s="51"/>
      <c r="BH38" s="51"/>
      <c r="BI38" s="51"/>
      <c r="BJ38" s="51"/>
      <c r="BK38" s="51"/>
      <c r="BL38" s="51"/>
      <c r="BM38" s="51"/>
      <c r="BN38" s="51"/>
      <c r="BO38" s="51"/>
      <c r="BP38" s="51"/>
      <c r="BQ38" s="51"/>
      <c r="BR38" s="51"/>
      <c r="BS38" s="51"/>
      <c r="BT38" s="51"/>
      <c r="BU38" s="51"/>
      <c r="BV38" s="51"/>
      <c r="BW38" s="51"/>
      <c r="BX38" s="51"/>
      <c r="BY38" s="51"/>
      <c r="BZ38" s="51"/>
      <c r="CA38" s="51"/>
      <c r="CB38" s="51"/>
      <c r="CC38" s="51"/>
      <c r="CD38" s="51"/>
      <c r="CE38" s="51"/>
      <c r="CF38" s="51"/>
      <c r="CG38" s="51"/>
      <c r="CH38" s="51"/>
      <c r="CI38" s="51"/>
      <c r="CJ38" s="51"/>
      <c r="CK38" s="51"/>
      <c r="CL38" s="51"/>
      <c r="CM38" s="51"/>
      <c r="CN38" s="51"/>
      <c r="CO38" s="51"/>
      <c r="CP38" s="51"/>
      <c r="CQ38" s="51"/>
      <c r="CR38" s="51"/>
      <c r="CS38" s="51"/>
      <c r="CT38" s="51"/>
      <c r="CU38" s="51"/>
      <c r="CV38" s="51"/>
      <c r="CW38" s="51"/>
      <c r="CX38" s="51"/>
      <c r="CY38" s="51"/>
      <c r="CZ38" s="51"/>
      <c r="DA38" s="51"/>
      <c r="DB38" s="51"/>
      <c r="DC38" s="51"/>
    </row>
    <row r="39" spans="1:107" ht="15.75" customHeight="1">
      <c r="A39" s="17"/>
      <c r="B39" s="248" t="s">
        <v>80</v>
      </c>
      <c r="C39" s="249"/>
      <c r="D39" s="250">
        <f>$A$1+Calendar!$AY$29+4</f>
        <v>46230</v>
      </c>
      <c r="E39" s="249"/>
      <c r="F39" s="249"/>
      <c r="G39" s="249"/>
      <c r="H39" s="251"/>
      <c r="I39" s="17"/>
      <c r="J39" s="253" t="s">
        <v>80</v>
      </c>
      <c r="K39" s="249"/>
      <c r="L39" s="254">
        <f>$A$1+Calendar!$AY$29+5</f>
        <v>46231</v>
      </c>
      <c r="M39" s="249"/>
      <c r="N39" s="249"/>
      <c r="O39" s="249"/>
      <c r="P39" s="255"/>
      <c r="Q39" s="17"/>
      <c r="R39" s="271" t="s">
        <v>80</v>
      </c>
      <c r="S39" s="249"/>
      <c r="T39" s="272">
        <f>$A$1+Calendar!$AY$29+6</f>
        <v>46232</v>
      </c>
      <c r="U39" s="249"/>
      <c r="V39" s="249"/>
      <c r="W39" s="249"/>
      <c r="X39" s="273"/>
      <c r="Y39" s="18"/>
      <c r="Z39" s="178"/>
      <c r="AA39" s="148"/>
      <c r="AB39" s="148"/>
      <c r="AC39" s="148"/>
      <c r="AD39" s="148"/>
      <c r="AE39" s="148"/>
      <c r="AF39" s="179"/>
      <c r="AG39" s="26"/>
      <c r="AH39" s="56"/>
      <c r="AI39" s="111"/>
      <c r="AJ39" s="111"/>
      <c r="AK39" s="111"/>
      <c r="AL39" s="111"/>
      <c r="AM39" s="111"/>
      <c r="AN39" s="111"/>
      <c r="AO39" s="111"/>
      <c r="AP39" s="111"/>
      <c r="AQ39" s="111"/>
      <c r="AR39" s="111"/>
      <c r="AS39" s="111"/>
      <c r="AT39" s="111"/>
      <c r="AU39" s="111"/>
      <c r="AV39" s="111"/>
      <c r="AW39" s="111"/>
      <c r="AX39" s="111"/>
      <c r="AY39" s="111"/>
      <c r="AZ39" s="111"/>
      <c r="BA39" s="111"/>
      <c r="BB39" s="111"/>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c r="CA39" s="56"/>
      <c r="CB39" s="56"/>
      <c r="CC39" s="56"/>
      <c r="CD39" s="56"/>
      <c r="CE39" s="56"/>
      <c r="CF39" s="56"/>
      <c r="CG39" s="56"/>
      <c r="CH39" s="56"/>
      <c r="CI39" s="56"/>
      <c r="CJ39" s="56"/>
      <c r="CK39" s="56"/>
      <c r="CL39" s="56"/>
      <c r="CM39" s="56"/>
      <c r="CN39" s="56"/>
      <c r="CO39" s="56"/>
      <c r="CP39" s="56"/>
      <c r="CQ39" s="56"/>
      <c r="CR39" s="56"/>
      <c r="CS39" s="56"/>
      <c r="CT39" s="56"/>
      <c r="CU39" s="56"/>
      <c r="CV39" s="56"/>
      <c r="CW39" s="56"/>
      <c r="CX39" s="56"/>
      <c r="CY39" s="56"/>
      <c r="CZ39" s="56"/>
      <c r="DA39" s="56"/>
      <c r="DB39" s="56"/>
      <c r="DC39" s="56"/>
    </row>
    <row r="40" spans="1:107" ht="15.75" customHeight="1">
      <c r="A40" s="23"/>
      <c r="B40" s="252" t="s">
        <v>81</v>
      </c>
      <c r="C40" s="223"/>
      <c r="D40" s="222"/>
      <c r="E40" s="218"/>
      <c r="F40" s="218"/>
      <c r="G40" s="218"/>
      <c r="H40" s="224"/>
      <c r="I40" s="69"/>
      <c r="J40" s="241" t="s">
        <v>81</v>
      </c>
      <c r="K40" s="223"/>
      <c r="L40" s="222"/>
      <c r="M40" s="218"/>
      <c r="N40" s="218"/>
      <c r="O40" s="218"/>
      <c r="P40" s="216"/>
      <c r="Q40" s="69"/>
      <c r="R40" s="256" t="s">
        <v>81</v>
      </c>
      <c r="S40" s="223"/>
      <c r="T40" s="222"/>
      <c r="U40" s="218"/>
      <c r="V40" s="218"/>
      <c r="W40" s="218"/>
      <c r="X40" s="214"/>
      <c r="Y40" s="16"/>
      <c r="Z40" s="310"/>
      <c r="AA40" s="135"/>
      <c r="AB40" s="135"/>
      <c r="AC40" s="135"/>
      <c r="AD40" s="135"/>
      <c r="AE40" s="135"/>
      <c r="AF40" s="164"/>
      <c r="AG40" s="28"/>
      <c r="AH40" s="51"/>
      <c r="AI40" s="109"/>
      <c r="AJ40" s="109"/>
      <c r="AK40" s="109"/>
      <c r="AL40" s="109"/>
      <c r="AM40" s="109"/>
      <c r="AN40" s="109"/>
      <c r="AO40" s="109"/>
      <c r="AP40" s="109"/>
      <c r="AQ40" s="109"/>
      <c r="AR40" s="109"/>
      <c r="AS40" s="109"/>
      <c r="AT40" s="109"/>
      <c r="AU40" s="109"/>
      <c r="AV40" s="109"/>
      <c r="AW40" s="109"/>
      <c r="AX40" s="109"/>
      <c r="AY40" s="109"/>
      <c r="AZ40" s="109"/>
      <c r="BA40" s="109"/>
      <c r="BB40" s="109"/>
      <c r="BC40" s="51"/>
      <c r="BD40" s="51"/>
      <c r="BE40" s="51"/>
      <c r="BF40" s="51"/>
      <c r="BG40" s="51"/>
      <c r="BH40" s="51"/>
      <c r="BI40" s="51"/>
      <c r="BJ40" s="51"/>
      <c r="BK40" s="51"/>
      <c r="BL40" s="51"/>
      <c r="BM40" s="51"/>
      <c r="BN40" s="51"/>
      <c r="BO40" s="51"/>
      <c r="BP40" s="51"/>
      <c r="BQ40" s="51"/>
      <c r="BR40" s="51"/>
      <c r="BS40" s="51"/>
      <c r="BT40" s="51"/>
      <c r="BU40" s="51"/>
      <c r="BV40" s="51"/>
      <c r="BW40" s="51"/>
      <c r="BX40" s="51"/>
      <c r="BY40" s="51"/>
      <c r="BZ40" s="51"/>
      <c r="CA40" s="51"/>
      <c r="CB40" s="51"/>
      <c r="CC40" s="51"/>
      <c r="CD40" s="51"/>
      <c r="CE40" s="51"/>
      <c r="CF40" s="51"/>
      <c r="CG40" s="51"/>
      <c r="CH40" s="51"/>
      <c r="CI40" s="51"/>
      <c r="CJ40" s="51"/>
      <c r="CK40" s="51"/>
      <c r="CL40" s="51"/>
      <c r="CM40" s="51"/>
      <c r="CN40" s="51"/>
      <c r="CO40" s="51"/>
      <c r="CP40" s="51"/>
      <c r="CQ40" s="51"/>
      <c r="CR40" s="51"/>
      <c r="CS40" s="51"/>
      <c r="CT40" s="51"/>
      <c r="CU40" s="51"/>
      <c r="CV40" s="51"/>
      <c r="CW40" s="51"/>
      <c r="CX40" s="51"/>
      <c r="CY40" s="51"/>
      <c r="CZ40" s="51"/>
      <c r="DA40" s="51"/>
      <c r="DB40" s="51"/>
      <c r="DC40" s="51"/>
    </row>
    <row r="41" spans="1:107" ht="15.75" customHeight="1">
      <c r="A41" s="16"/>
      <c r="B41" s="257" t="s">
        <v>83</v>
      </c>
      <c r="C41" s="243"/>
      <c r="D41" s="222"/>
      <c r="E41" s="218"/>
      <c r="F41" s="218"/>
      <c r="G41" s="218"/>
      <c r="H41" s="224"/>
      <c r="I41" s="69"/>
      <c r="J41" s="242" t="s">
        <v>83</v>
      </c>
      <c r="K41" s="243"/>
      <c r="L41" s="222"/>
      <c r="M41" s="218"/>
      <c r="N41" s="218"/>
      <c r="O41" s="218"/>
      <c r="P41" s="216"/>
      <c r="Q41" s="69"/>
      <c r="R41" s="259" t="s">
        <v>83</v>
      </c>
      <c r="S41" s="243"/>
      <c r="T41" s="222"/>
      <c r="U41" s="218"/>
      <c r="V41" s="218"/>
      <c r="W41" s="218"/>
      <c r="X41" s="214"/>
      <c r="Y41" s="16"/>
      <c r="Z41" s="306"/>
      <c r="AA41" s="218"/>
      <c r="AB41" s="218"/>
      <c r="AC41" s="218"/>
      <c r="AD41" s="218"/>
      <c r="AE41" s="218"/>
      <c r="AF41" s="298"/>
      <c r="AG41" s="25"/>
      <c r="AH41" s="51"/>
      <c r="AI41" s="109"/>
      <c r="AJ41" s="109"/>
      <c r="AK41" s="109"/>
      <c r="AL41" s="109"/>
      <c r="AM41" s="109"/>
      <c r="AN41" s="109"/>
      <c r="AO41" s="109"/>
      <c r="AP41" s="109"/>
      <c r="AQ41" s="109"/>
      <c r="AR41" s="109"/>
      <c r="AS41" s="109"/>
      <c r="AT41" s="109"/>
      <c r="AU41" s="109"/>
      <c r="AV41" s="109"/>
      <c r="AW41" s="109"/>
      <c r="AX41" s="109"/>
      <c r="AY41" s="109"/>
      <c r="AZ41" s="109"/>
      <c r="BA41" s="109"/>
      <c r="BB41" s="109"/>
      <c r="BC41" s="51"/>
      <c r="BD41" s="51"/>
      <c r="BE41" s="51"/>
      <c r="BF41" s="51"/>
      <c r="BG41" s="51"/>
      <c r="BH41" s="51"/>
      <c r="BI41" s="51"/>
      <c r="BJ41" s="51"/>
      <c r="BK41" s="51"/>
      <c r="BL41" s="51"/>
      <c r="BM41" s="51"/>
      <c r="BN41" s="51"/>
      <c r="BO41" s="51"/>
      <c r="BP41" s="51"/>
      <c r="BQ41" s="51"/>
      <c r="BR41" s="51"/>
      <c r="BS41" s="51"/>
      <c r="BT41" s="51"/>
      <c r="BU41" s="51"/>
      <c r="BV41" s="51"/>
      <c r="BW41" s="51"/>
      <c r="BX41" s="51"/>
      <c r="BY41" s="51"/>
      <c r="BZ41" s="51"/>
      <c r="CA41" s="51"/>
      <c r="CB41" s="51"/>
      <c r="CC41" s="51"/>
      <c r="CD41" s="51"/>
      <c r="CE41" s="51"/>
      <c r="CF41" s="51"/>
      <c r="CG41" s="51"/>
      <c r="CH41" s="51"/>
      <c r="CI41" s="51"/>
      <c r="CJ41" s="51"/>
      <c r="CK41" s="51"/>
      <c r="CL41" s="51"/>
      <c r="CM41" s="51"/>
      <c r="CN41" s="51"/>
      <c r="CO41" s="51"/>
      <c r="CP41" s="51"/>
      <c r="CQ41" s="51"/>
      <c r="CR41" s="51"/>
      <c r="CS41" s="51"/>
      <c r="CT41" s="51"/>
      <c r="CU41" s="51"/>
      <c r="CV41" s="51"/>
      <c r="CW41" s="51"/>
      <c r="CX41" s="51"/>
      <c r="CY41" s="51"/>
      <c r="CZ41" s="51"/>
      <c r="DA41" s="51"/>
      <c r="DB41" s="51"/>
      <c r="DC41" s="51"/>
    </row>
    <row r="42" spans="1:107" ht="15.75" customHeight="1">
      <c r="A42" s="13"/>
      <c r="B42" s="153"/>
      <c r="C42" s="244"/>
      <c r="D42" s="222"/>
      <c r="E42" s="218"/>
      <c r="F42" s="218"/>
      <c r="G42" s="218"/>
      <c r="H42" s="224"/>
      <c r="I42" s="69"/>
      <c r="J42" s="183"/>
      <c r="K42" s="244"/>
      <c r="L42" s="222"/>
      <c r="M42" s="218"/>
      <c r="N42" s="218"/>
      <c r="O42" s="218"/>
      <c r="P42" s="216"/>
      <c r="Q42" s="69"/>
      <c r="R42" s="188"/>
      <c r="S42" s="244"/>
      <c r="T42" s="222"/>
      <c r="U42" s="218"/>
      <c r="V42" s="218"/>
      <c r="W42" s="218"/>
      <c r="X42" s="214"/>
      <c r="Y42" s="16"/>
      <c r="Z42" s="306"/>
      <c r="AA42" s="218"/>
      <c r="AB42" s="218"/>
      <c r="AC42" s="218"/>
      <c r="AD42" s="218"/>
      <c r="AE42" s="218"/>
      <c r="AF42" s="298"/>
      <c r="AG42" s="25"/>
      <c r="AH42" s="51"/>
      <c r="AI42" s="109"/>
      <c r="AJ42" s="109"/>
      <c r="AK42" s="109"/>
      <c r="AL42" s="109"/>
      <c r="AM42" s="109"/>
      <c r="AN42" s="109"/>
      <c r="AO42" s="109"/>
      <c r="AP42" s="109"/>
      <c r="AQ42" s="109"/>
      <c r="AR42" s="109"/>
      <c r="AS42" s="109"/>
      <c r="AT42" s="109"/>
      <c r="AU42" s="109"/>
      <c r="AV42" s="109"/>
      <c r="AW42" s="109"/>
      <c r="AX42" s="109"/>
      <c r="AY42" s="109"/>
      <c r="AZ42" s="109"/>
      <c r="BA42" s="109"/>
      <c r="BB42" s="109"/>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c r="CA42" s="51"/>
      <c r="CB42" s="51"/>
      <c r="CC42" s="51"/>
      <c r="CD42" s="51"/>
      <c r="CE42" s="51"/>
      <c r="CF42" s="51"/>
      <c r="CG42" s="51"/>
      <c r="CH42" s="51"/>
      <c r="CI42" s="51"/>
      <c r="CJ42" s="51"/>
      <c r="CK42" s="51"/>
      <c r="CL42" s="51"/>
      <c r="CM42" s="51"/>
      <c r="CN42" s="51"/>
      <c r="CO42" s="51"/>
      <c r="CP42" s="51"/>
      <c r="CQ42" s="51"/>
      <c r="CR42" s="51"/>
      <c r="CS42" s="51"/>
      <c r="CT42" s="51"/>
      <c r="CU42" s="51"/>
      <c r="CV42" s="51"/>
      <c r="CW42" s="51"/>
      <c r="CX42" s="51"/>
      <c r="CY42" s="51"/>
      <c r="CZ42" s="51"/>
      <c r="DA42" s="51"/>
      <c r="DB42" s="51"/>
      <c r="DC42" s="51"/>
    </row>
    <row r="43" spans="1:107" ht="15.75" customHeight="1">
      <c r="A43" s="13"/>
      <c r="B43" s="258"/>
      <c r="C43" s="246"/>
      <c r="D43" s="222"/>
      <c r="E43" s="218"/>
      <c r="F43" s="218"/>
      <c r="G43" s="218"/>
      <c r="H43" s="224"/>
      <c r="I43" s="69"/>
      <c r="J43" s="245"/>
      <c r="K43" s="246"/>
      <c r="L43" s="222"/>
      <c r="M43" s="218"/>
      <c r="N43" s="218"/>
      <c r="O43" s="218"/>
      <c r="P43" s="216"/>
      <c r="Q43" s="69"/>
      <c r="R43" s="260"/>
      <c r="S43" s="246"/>
      <c r="T43" s="222"/>
      <c r="U43" s="218"/>
      <c r="V43" s="218"/>
      <c r="W43" s="218"/>
      <c r="X43" s="214"/>
      <c r="Y43" s="16"/>
      <c r="Z43" s="306"/>
      <c r="AA43" s="218"/>
      <c r="AB43" s="218"/>
      <c r="AC43" s="218"/>
      <c r="AD43" s="218"/>
      <c r="AE43" s="218"/>
      <c r="AF43" s="298"/>
      <c r="AG43" s="25"/>
      <c r="AH43" s="51"/>
      <c r="AI43" s="109"/>
      <c r="AJ43" s="109"/>
      <c r="AK43" s="109"/>
      <c r="AL43" s="109"/>
      <c r="AM43" s="109"/>
      <c r="AN43" s="109"/>
      <c r="AO43" s="109"/>
      <c r="AP43" s="109"/>
      <c r="AQ43" s="109"/>
      <c r="AR43" s="109"/>
      <c r="AS43" s="109"/>
      <c r="AT43" s="109"/>
      <c r="AU43" s="109"/>
      <c r="AV43" s="109"/>
      <c r="AW43" s="109"/>
      <c r="AX43" s="109"/>
      <c r="AY43" s="109"/>
      <c r="AZ43" s="109"/>
      <c r="BA43" s="109"/>
      <c r="BB43" s="109"/>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c r="CA43" s="51"/>
      <c r="CB43" s="51"/>
      <c r="CC43" s="51"/>
      <c r="CD43" s="51"/>
      <c r="CE43" s="51"/>
      <c r="CF43" s="51"/>
      <c r="CG43" s="51"/>
      <c r="CH43" s="51"/>
      <c r="CI43" s="51"/>
      <c r="CJ43" s="51"/>
      <c r="CK43" s="51"/>
      <c r="CL43" s="51"/>
      <c r="CM43" s="51"/>
      <c r="CN43" s="51"/>
      <c r="CO43" s="51"/>
      <c r="CP43" s="51"/>
      <c r="CQ43" s="51"/>
      <c r="CR43" s="51"/>
      <c r="CS43" s="51"/>
      <c r="CT43" s="51"/>
      <c r="CU43" s="51"/>
      <c r="CV43" s="51"/>
      <c r="CW43" s="51"/>
      <c r="CX43" s="51"/>
      <c r="CY43" s="51"/>
      <c r="CZ43" s="51"/>
      <c r="DA43" s="51"/>
      <c r="DB43" s="51"/>
      <c r="DC43" s="51"/>
    </row>
    <row r="44" spans="1:107" ht="15.75" customHeight="1">
      <c r="A44" s="13"/>
      <c r="B44" s="240" t="s">
        <v>84</v>
      </c>
      <c r="C44" s="218"/>
      <c r="D44" s="71" t="s">
        <v>85</v>
      </c>
      <c r="E44" s="71" t="s">
        <v>86</v>
      </c>
      <c r="F44" s="71" t="s">
        <v>87</v>
      </c>
      <c r="G44" s="71" t="s">
        <v>88</v>
      </c>
      <c r="H44" s="72" t="s">
        <v>89</v>
      </c>
      <c r="I44" s="69"/>
      <c r="J44" s="217" t="s">
        <v>84</v>
      </c>
      <c r="K44" s="218"/>
      <c r="L44" s="73" t="s">
        <v>85</v>
      </c>
      <c r="M44" s="73" t="s">
        <v>86</v>
      </c>
      <c r="N44" s="73" t="s">
        <v>87</v>
      </c>
      <c r="O44" s="73" t="s">
        <v>88</v>
      </c>
      <c r="P44" s="74" t="s">
        <v>89</v>
      </c>
      <c r="Q44" s="69"/>
      <c r="R44" s="239" t="s">
        <v>84</v>
      </c>
      <c r="S44" s="218"/>
      <c r="T44" s="75" t="s">
        <v>85</v>
      </c>
      <c r="U44" s="75" t="s">
        <v>86</v>
      </c>
      <c r="V44" s="75" t="s">
        <v>87</v>
      </c>
      <c r="W44" s="75" t="s">
        <v>88</v>
      </c>
      <c r="X44" s="76" t="s">
        <v>89</v>
      </c>
      <c r="Y44" s="16"/>
      <c r="Z44" s="302"/>
      <c r="AA44" s="303"/>
      <c r="AB44" s="303"/>
      <c r="AC44" s="303"/>
      <c r="AD44" s="303"/>
      <c r="AE44" s="303"/>
      <c r="AF44" s="304"/>
      <c r="AG44" s="25"/>
      <c r="AH44" s="51"/>
      <c r="AI44" s="109"/>
      <c r="AJ44" s="109"/>
      <c r="AK44" s="109"/>
      <c r="AL44" s="109"/>
      <c r="AM44" s="109"/>
      <c r="AN44" s="109"/>
      <c r="AO44" s="109"/>
      <c r="AP44" s="109"/>
      <c r="AQ44" s="109"/>
      <c r="AR44" s="109"/>
      <c r="AS44" s="109"/>
      <c r="AT44" s="109"/>
      <c r="AU44" s="109"/>
      <c r="AV44" s="109"/>
      <c r="AW44" s="109"/>
      <c r="AX44" s="109"/>
      <c r="AY44" s="109"/>
      <c r="AZ44" s="109"/>
      <c r="BA44" s="109"/>
      <c r="BB44" s="109"/>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c r="CA44" s="51"/>
      <c r="CB44" s="51"/>
      <c r="CC44" s="51"/>
      <c r="CD44" s="51"/>
      <c r="CE44" s="51"/>
      <c r="CF44" s="51"/>
      <c r="CG44" s="51"/>
      <c r="CH44" s="51"/>
      <c r="CI44" s="51"/>
      <c r="CJ44" s="51"/>
      <c r="CK44" s="51"/>
      <c r="CL44" s="51"/>
      <c r="CM44" s="51"/>
      <c r="CN44" s="51"/>
      <c r="CO44" s="51"/>
      <c r="CP44" s="51"/>
      <c r="CQ44" s="51"/>
      <c r="CR44" s="51"/>
      <c r="CS44" s="51"/>
      <c r="CT44" s="51"/>
      <c r="CU44" s="51"/>
      <c r="CV44" s="51"/>
      <c r="CW44" s="51"/>
      <c r="CX44" s="51"/>
      <c r="CY44" s="51"/>
      <c r="CZ44" s="51"/>
      <c r="DA44" s="51"/>
      <c r="DB44" s="51"/>
      <c r="DC44" s="51"/>
    </row>
    <row r="45" spans="1:107" ht="15.75" customHeight="1">
      <c r="A45" s="13"/>
      <c r="B45" s="79"/>
      <c r="C45" s="80"/>
      <c r="D45" s="81"/>
      <c r="E45" s="81"/>
      <c r="F45" s="81"/>
      <c r="G45" s="81"/>
      <c r="H45" s="82"/>
      <c r="I45" s="69"/>
      <c r="J45" s="83"/>
      <c r="K45" s="80"/>
      <c r="L45" s="81"/>
      <c r="M45" s="81"/>
      <c r="N45" s="81"/>
      <c r="O45" s="81"/>
      <c r="P45" s="84"/>
      <c r="Q45" s="69"/>
      <c r="R45" s="85"/>
      <c r="S45" s="80"/>
      <c r="T45" s="81"/>
      <c r="U45" s="81"/>
      <c r="V45" s="81"/>
      <c r="W45" s="81"/>
      <c r="X45" s="86"/>
      <c r="Y45" s="16"/>
      <c r="Z45" s="107"/>
      <c r="AA45" s="107"/>
      <c r="AB45" s="107"/>
      <c r="AC45" s="107"/>
      <c r="AD45" s="107"/>
      <c r="AE45" s="107"/>
      <c r="AF45" s="107"/>
      <c r="AG45" s="25"/>
      <c r="AH45" s="51"/>
      <c r="AI45" s="109"/>
      <c r="AJ45" s="109"/>
      <c r="AK45" s="109"/>
      <c r="AL45" s="109"/>
      <c r="AM45" s="109"/>
      <c r="AN45" s="109"/>
      <c r="AO45" s="109"/>
      <c r="AP45" s="109"/>
      <c r="AQ45" s="109"/>
      <c r="AR45" s="109"/>
      <c r="AS45" s="109"/>
      <c r="AT45" s="109"/>
      <c r="AU45" s="109"/>
      <c r="AV45" s="109"/>
      <c r="AW45" s="109"/>
      <c r="AX45" s="109"/>
      <c r="AY45" s="109"/>
      <c r="AZ45" s="109"/>
      <c r="BA45" s="109"/>
      <c r="BB45" s="109"/>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c r="CA45" s="51"/>
      <c r="CB45" s="51"/>
      <c r="CC45" s="51"/>
      <c r="CD45" s="51"/>
      <c r="CE45" s="51"/>
      <c r="CF45" s="51"/>
      <c r="CG45" s="51"/>
      <c r="CH45" s="51"/>
      <c r="CI45" s="51"/>
      <c r="CJ45" s="51"/>
      <c r="CK45" s="51"/>
      <c r="CL45" s="51"/>
      <c r="CM45" s="51"/>
      <c r="CN45" s="51"/>
      <c r="CO45" s="51"/>
      <c r="CP45" s="51"/>
      <c r="CQ45" s="51"/>
      <c r="CR45" s="51"/>
      <c r="CS45" s="51"/>
      <c r="CT45" s="51"/>
      <c r="CU45" s="51"/>
      <c r="CV45" s="51"/>
      <c r="CW45" s="51"/>
      <c r="CX45" s="51"/>
      <c r="CY45" s="51"/>
      <c r="CZ45" s="51"/>
      <c r="DA45" s="51"/>
      <c r="DB45" s="51"/>
      <c r="DC45" s="51"/>
    </row>
    <row r="46" spans="1:107" ht="15.75" customHeight="1">
      <c r="A46" s="13"/>
      <c r="B46" s="89"/>
      <c r="C46" s="80"/>
      <c r="D46" s="81"/>
      <c r="E46" s="81"/>
      <c r="F46" s="81"/>
      <c r="G46" s="81"/>
      <c r="H46" s="82"/>
      <c r="I46" s="69"/>
      <c r="J46" s="90"/>
      <c r="K46" s="80"/>
      <c r="L46" s="81"/>
      <c r="M46" s="81"/>
      <c r="N46" s="81"/>
      <c r="O46" s="81"/>
      <c r="P46" s="84"/>
      <c r="Q46" s="69"/>
      <c r="R46" s="91"/>
      <c r="S46" s="80"/>
      <c r="T46" s="81"/>
      <c r="U46" s="81"/>
      <c r="V46" s="81"/>
      <c r="W46" s="81"/>
      <c r="X46" s="86"/>
      <c r="Y46" s="16"/>
      <c r="Z46" s="305" t="s">
        <v>94</v>
      </c>
      <c r="AA46" s="145"/>
      <c r="AB46" s="145"/>
      <c r="AC46" s="145"/>
      <c r="AD46" s="145"/>
      <c r="AE46" s="145"/>
      <c r="AF46" s="146"/>
      <c r="AG46" s="25"/>
      <c r="AH46" s="51"/>
      <c r="AI46" s="109"/>
      <c r="AJ46" s="109"/>
      <c r="AK46" s="109"/>
      <c r="AL46" s="109"/>
      <c r="AM46" s="109"/>
      <c r="AN46" s="109"/>
      <c r="AO46" s="109"/>
      <c r="AP46" s="109"/>
      <c r="AQ46" s="109"/>
      <c r="AR46" s="109"/>
      <c r="AS46" s="109"/>
      <c r="AT46" s="109"/>
      <c r="AU46" s="109"/>
      <c r="AV46" s="109"/>
      <c r="AW46" s="109"/>
      <c r="AX46" s="109"/>
      <c r="AY46" s="109"/>
      <c r="AZ46" s="109"/>
      <c r="BA46" s="109"/>
      <c r="BB46" s="109"/>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c r="CA46" s="51"/>
      <c r="CB46" s="51"/>
      <c r="CC46" s="51"/>
      <c r="CD46" s="51"/>
      <c r="CE46" s="51"/>
      <c r="CF46" s="51"/>
      <c r="CG46" s="51"/>
      <c r="CH46" s="51"/>
      <c r="CI46" s="51"/>
      <c r="CJ46" s="51"/>
      <c r="CK46" s="51"/>
      <c r="CL46" s="51"/>
      <c r="CM46" s="51"/>
      <c r="CN46" s="51"/>
      <c r="CO46" s="51"/>
      <c r="CP46" s="51"/>
      <c r="CQ46" s="51"/>
      <c r="CR46" s="51"/>
      <c r="CS46" s="51"/>
      <c r="CT46" s="51"/>
      <c r="CU46" s="51"/>
      <c r="CV46" s="51"/>
      <c r="CW46" s="51"/>
      <c r="CX46" s="51"/>
      <c r="CY46" s="51"/>
      <c r="CZ46" s="51"/>
      <c r="DA46" s="51"/>
      <c r="DB46" s="51"/>
      <c r="DC46" s="51"/>
    </row>
    <row r="47" spans="1:107" ht="15.75" customHeight="1">
      <c r="A47" s="13"/>
      <c r="B47" s="89"/>
      <c r="C47" s="80"/>
      <c r="D47" s="81"/>
      <c r="E47" s="81"/>
      <c r="F47" s="81"/>
      <c r="G47" s="81"/>
      <c r="H47" s="82"/>
      <c r="I47" s="69"/>
      <c r="J47" s="90"/>
      <c r="K47" s="80"/>
      <c r="L47" s="81"/>
      <c r="M47" s="81"/>
      <c r="N47" s="81"/>
      <c r="O47" s="81"/>
      <c r="P47" s="84"/>
      <c r="Q47" s="69"/>
      <c r="R47" s="91"/>
      <c r="S47" s="80"/>
      <c r="T47" s="81"/>
      <c r="U47" s="81"/>
      <c r="V47" s="81"/>
      <c r="W47" s="81"/>
      <c r="X47" s="86"/>
      <c r="Y47" s="16"/>
      <c r="Z47" s="147"/>
      <c r="AA47" s="148"/>
      <c r="AB47" s="148"/>
      <c r="AC47" s="148"/>
      <c r="AD47" s="148"/>
      <c r="AE47" s="148"/>
      <c r="AF47" s="149"/>
      <c r="AG47" s="25"/>
      <c r="AH47" s="51"/>
      <c r="AI47" s="109"/>
      <c r="AJ47" s="109"/>
      <c r="AK47" s="109"/>
      <c r="AL47" s="109"/>
      <c r="AM47" s="109"/>
      <c r="AN47" s="109"/>
      <c r="AO47" s="109"/>
      <c r="AP47" s="109"/>
      <c r="AQ47" s="109"/>
      <c r="AR47" s="109"/>
      <c r="AS47" s="109"/>
      <c r="AT47" s="109"/>
      <c r="AU47" s="109"/>
      <c r="AV47" s="109"/>
      <c r="AW47" s="109"/>
      <c r="AX47" s="109"/>
      <c r="AY47" s="109"/>
      <c r="AZ47" s="109"/>
      <c r="BA47" s="109"/>
      <c r="BB47" s="109"/>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c r="CA47" s="51"/>
      <c r="CB47" s="51"/>
      <c r="CC47" s="51"/>
      <c r="CD47" s="51"/>
      <c r="CE47" s="51"/>
      <c r="CF47" s="51"/>
      <c r="CG47" s="51"/>
      <c r="CH47" s="51"/>
      <c r="CI47" s="51"/>
      <c r="CJ47" s="51"/>
      <c r="CK47" s="51"/>
      <c r="CL47" s="51"/>
      <c r="CM47" s="51"/>
      <c r="CN47" s="51"/>
      <c r="CO47" s="51"/>
      <c r="CP47" s="51"/>
      <c r="CQ47" s="51"/>
      <c r="CR47" s="51"/>
      <c r="CS47" s="51"/>
      <c r="CT47" s="51"/>
      <c r="CU47" s="51"/>
      <c r="CV47" s="51"/>
      <c r="CW47" s="51"/>
      <c r="CX47" s="51"/>
      <c r="CY47" s="51"/>
      <c r="CZ47" s="51"/>
      <c r="DA47" s="51"/>
      <c r="DB47" s="51"/>
      <c r="DC47" s="51"/>
    </row>
    <row r="48" spans="1:107">
      <c r="A48" s="13"/>
      <c r="B48" s="89"/>
      <c r="C48" s="80"/>
      <c r="D48" s="81"/>
      <c r="E48" s="81"/>
      <c r="F48" s="81"/>
      <c r="G48" s="81"/>
      <c r="H48" s="82"/>
      <c r="I48" s="69"/>
      <c r="J48" s="90"/>
      <c r="K48" s="80"/>
      <c r="L48" s="81"/>
      <c r="M48" s="81"/>
      <c r="N48" s="81"/>
      <c r="O48" s="81"/>
      <c r="P48" s="84"/>
      <c r="Q48" s="69"/>
      <c r="R48" s="91"/>
      <c r="S48" s="80"/>
      <c r="T48" s="81"/>
      <c r="U48" s="81"/>
      <c r="V48" s="81"/>
      <c r="W48" s="81"/>
      <c r="X48" s="86"/>
      <c r="Y48" s="16"/>
      <c r="Z48" s="147"/>
      <c r="AA48" s="148"/>
      <c r="AB48" s="148"/>
      <c r="AC48" s="148"/>
      <c r="AD48" s="148"/>
      <c r="AE48" s="148"/>
      <c r="AF48" s="149"/>
      <c r="AG48" s="25"/>
      <c r="AH48" s="51"/>
      <c r="AI48" s="109"/>
      <c r="AJ48" s="109"/>
      <c r="AK48" s="109"/>
      <c r="AL48" s="109"/>
      <c r="AM48" s="109"/>
      <c r="AN48" s="109"/>
      <c r="AO48" s="109"/>
      <c r="AP48" s="109"/>
      <c r="AQ48" s="109"/>
      <c r="AR48" s="109"/>
      <c r="AS48" s="109"/>
      <c r="AT48" s="109"/>
      <c r="AU48" s="109"/>
      <c r="AV48" s="109"/>
      <c r="AW48" s="109"/>
      <c r="AX48" s="109"/>
      <c r="AY48" s="109"/>
      <c r="AZ48" s="109"/>
      <c r="BA48" s="109"/>
      <c r="BB48" s="109"/>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c r="CA48" s="51"/>
      <c r="CB48" s="51"/>
      <c r="CC48" s="51"/>
      <c r="CD48" s="51"/>
      <c r="CE48" s="51"/>
      <c r="CF48" s="51"/>
      <c r="CG48" s="51"/>
      <c r="CH48" s="51"/>
      <c r="CI48" s="51"/>
      <c r="CJ48" s="51"/>
      <c r="CK48" s="51"/>
      <c r="CL48" s="51"/>
      <c r="CM48" s="51"/>
      <c r="CN48" s="51"/>
      <c r="CO48" s="51"/>
      <c r="CP48" s="51"/>
      <c r="CQ48" s="51"/>
      <c r="CR48" s="51"/>
      <c r="CS48" s="51"/>
      <c r="CT48" s="51"/>
      <c r="CU48" s="51"/>
      <c r="CV48" s="51"/>
      <c r="CW48" s="51"/>
      <c r="CX48" s="51"/>
      <c r="CY48" s="51"/>
      <c r="CZ48" s="51"/>
      <c r="DA48" s="51"/>
      <c r="DB48" s="51"/>
      <c r="DC48" s="51"/>
    </row>
    <row r="49" spans="1:107">
      <c r="A49" s="13"/>
      <c r="B49" s="89"/>
      <c r="C49" s="80"/>
      <c r="D49" s="81"/>
      <c r="E49" s="81"/>
      <c r="F49" s="81"/>
      <c r="G49" s="81"/>
      <c r="H49" s="82"/>
      <c r="I49" s="69"/>
      <c r="J49" s="90"/>
      <c r="K49" s="80"/>
      <c r="L49" s="81"/>
      <c r="M49" s="81"/>
      <c r="N49" s="81"/>
      <c r="O49" s="81"/>
      <c r="P49" s="84"/>
      <c r="Q49" s="69"/>
      <c r="R49" s="91"/>
      <c r="S49" s="80"/>
      <c r="T49" s="81"/>
      <c r="U49" s="81"/>
      <c r="V49" s="81"/>
      <c r="W49" s="81"/>
      <c r="X49" s="86"/>
      <c r="Y49" s="16"/>
      <c r="Z49" s="229"/>
      <c r="AA49" s="218"/>
      <c r="AB49" s="218"/>
      <c r="AC49" s="218"/>
      <c r="AD49" s="218"/>
      <c r="AE49" s="218"/>
      <c r="AF49" s="230"/>
      <c r="AG49" s="25"/>
      <c r="AH49" s="51"/>
      <c r="AI49" s="109"/>
      <c r="AJ49" s="109"/>
      <c r="AK49" s="109"/>
      <c r="AL49" s="109"/>
      <c r="AM49" s="109"/>
      <c r="AN49" s="109"/>
      <c r="AO49" s="109"/>
      <c r="AP49" s="109"/>
      <c r="AQ49" s="109"/>
      <c r="AR49" s="109"/>
      <c r="AS49" s="109"/>
      <c r="AT49" s="109"/>
      <c r="AU49" s="109"/>
      <c r="AV49" s="109"/>
      <c r="AW49" s="109"/>
      <c r="AX49" s="109"/>
      <c r="AY49" s="109"/>
      <c r="AZ49" s="109"/>
      <c r="BA49" s="109"/>
      <c r="BB49" s="109"/>
      <c r="BC49" s="51"/>
      <c r="BD49" s="51"/>
      <c r="BE49" s="51"/>
      <c r="BF49" s="51"/>
      <c r="BG49" s="51"/>
      <c r="BH49" s="51"/>
      <c r="BI49" s="51"/>
      <c r="BJ49" s="51"/>
      <c r="BK49" s="51"/>
      <c r="BL49" s="51"/>
      <c r="BM49" s="51"/>
      <c r="BN49" s="51"/>
      <c r="BO49" s="51"/>
      <c r="BP49" s="51"/>
      <c r="BQ49" s="51"/>
      <c r="BR49" s="51"/>
      <c r="BS49" s="51"/>
      <c r="BT49" s="51"/>
      <c r="BU49" s="51"/>
      <c r="BV49" s="51"/>
      <c r="BW49" s="51"/>
      <c r="BX49" s="51"/>
      <c r="BY49" s="51"/>
      <c r="BZ49" s="51"/>
      <c r="CA49" s="51"/>
      <c r="CB49" s="51"/>
      <c r="CC49" s="51"/>
      <c r="CD49" s="51"/>
      <c r="CE49" s="51"/>
      <c r="CF49" s="51"/>
      <c r="CG49" s="51"/>
      <c r="CH49" s="51"/>
      <c r="CI49" s="51"/>
      <c r="CJ49" s="51"/>
      <c r="CK49" s="51"/>
      <c r="CL49" s="51"/>
      <c r="CM49" s="51"/>
      <c r="CN49" s="51"/>
      <c r="CO49" s="51"/>
      <c r="CP49" s="51"/>
      <c r="CQ49" s="51"/>
      <c r="CR49" s="51"/>
      <c r="CS49" s="51"/>
      <c r="CT49" s="51"/>
      <c r="CU49" s="51"/>
      <c r="CV49" s="51"/>
      <c r="CW49" s="51"/>
      <c r="CX49" s="51"/>
      <c r="CY49" s="51"/>
      <c r="CZ49" s="51"/>
      <c r="DA49" s="51"/>
      <c r="DB49" s="51"/>
      <c r="DC49" s="51"/>
    </row>
    <row r="50" spans="1:107">
      <c r="A50" s="13"/>
      <c r="B50" s="89"/>
      <c r="C50" s="80"/>
      <c r="D50" s="81"/>
      <c r="E50" s="81"/>
      <c r="F50" s="81"/>
      <c r="G50" s="81"/>
      <c r="H50" s="82"/>
      <c r="I50" s="69"/>
      <c r="J50" s="90"/>
      <c r="K50" s="80"/>
      <c r="L50" s="81"/>
      <c r="M50" s="81"/>
      <c r="N50" s="81"/>
      <c r="O50" s="81"/>
      <c r="P50" s="84"/>
      <c r="Q50" s="69"/>
      <c r="R50" s="91"/>
      <c r="S50" s="80"/>
      <c r="T50" s="81"/>
      <c r="U50" s="81"/>
      <c r="V50" s="81"/>
      <c r="W50" s="81"/>
      <c r="X50" s="86"/>
      <c r="Y50" s="16"/>
      <c r="Z50" s="229"/>
      <c r="AA50" s="218"/>
      <c r="AB50" s="218"/>
      <c r="AC50" s="218"/>
      <c r="AD50" s="218"/>
      <c r="AE50" s="218"/>
      <c r="AF50" s="230"/>
      <c r="AG50" s="25"/>
      <c r="AH50" s="51"/>
      <c r="AI50" s="109"/>
      <c r="AJ50" s="109"/>
      <c r="AK50" s="109"/>
      <c r="AL50" s="109"/>
      <c r="AM50" s="109"/>
      <c r="AN50" s="109"/>
      <c r="AO50" s="109"/>
      <c r="AP50" s="109"/>
      <c r="AQ50" s="109"/>
      <c r="AR50" s="109"/>
      <c r="AS50" s="109"/>
      <c r="AT50" s="109"/>
      <c r="AU50" s="109"/>
      <c r="AV50" s="109"/>
      <c r="AW50" s="109"/>
      <c r="AX50" s="109"/>
      <c r="AY50" s="109"/>
      <c r="AZ50" s="109"/>
      <c r="BA50" s="109"/>
      <c r="BB50" s="109"/>
      <c r="BC50" s="51"/>
      <c r="BD50" s="51"/>
      <c r="BE50" s="51"/>
      <c r="BF50" s="51"/>
      <c r="BG50" s="51"/>
      <c r="BH50" s="51"/>
      <c r="BI50" s="51"/>
      <c r="BJ50" s="51"/>
      <c r="BK50" s="51"/>
      <c r="BL50" s="51"/>
      <c r="BM50" s="51"/>
      <c r="BN50" s="51"/>
      <c r="BO50" s="51"/>
      <c r="BP50" s="51"/>
      <c r="BQ50" s="51"/>
      <c r="BR50" s="51"/>
      <c r="BS50" s="51"/>
      <c r="BT50" s="51"/>
      <c r="BU50" s="51"/>
      <c r="BV50" s="51"/>
      <c r="BW50" s="51"/>
      <c r="BX50" s="51"/>
      <c r="BY50" s="51"/>
      <c r="BZ50" s="51"/>
      <c r="CA50" s="51"/>
      <c r="CB50" s="51"/>
      <c r="CC50" s="51"/>
      <c r="CD50" s="51"/>
      <c r="CE50" s="51"/>
      <c r="CF50" s="51"/>
      <c r="CG50" s="51"/>
      <c r="CH50" s="51"/>
      <c r="CI50" s="51"/>
      <c r="CJ50" s="51"/>
      <c r="CK50" s="51"/>
      <c r="CL50" s="51"/>
      <c r="CM50" s="51"/>
      <c r="CN50" s="51"/>
      <c r="CO50" s="51"/>
      <c r="CP50" s="51"/>
      <c r="CQ50" s="51"/>
      <c r="CR50" s="51"/>
      <c r="CS50" s="51"/>
      <c r="CT50" s="51"/>
      <c r="CU50" s="51"/>
      <c r="CV50" s="51"/>
      <c r="CW50" s="51"/>
      <c r="CX50" s="51"/>
      <c r="CY50" s="51"/>
      <c r="CZ50" s="51"/>
      <c r="DA50" s="51"/>
      <c r="DB50" s="51"/>
      <c r="DC50" s="51"/>
    </row>
    <row r="51" spans="1:107">
      <c r="A51" s="13"/>
      <c r="B51" s="89"/>
      <c r="C51" s="80"/>
      <c r="D51" s="81"/>
      <c r="E51" s="81"/>
      <c r="F51" s="81"/>
      <c r="G51" s="81"/>
      <c r="H51" s="82"/>
      <c r="I51" s="69"/>
      <c r="J51" s="90"/>
      <c r="K51" s="80"/>
      <c r="L51" s="81"/>
      <c r="M51" s="81"/>
      <c r="N51" s="81"/>
      <c r="O51" s="81"/>
      <c r="P51" s="84"/>
      <c r="Q51" s="69"/>
      <c r="R51" s="91"/>
      <c r="S51" s="80"/>
      <c r="T51" s="81"/>
      <c r="U51" s="81"/>
      <c r="V51" s="81"/>
      <c r="W51" s="81"/>
      <c r="X51" s="86"/>
      <c r="Y51" s="16"/>
      <c r="Z51" s="229"/>
      <c r="AA51" s="218"/>
      <c r="AB51" s="218"/>
      <c r="AC51" s="218"/>
      <c r="AD51" s="218"/>
      <c r="AE51" s="218"/>
      <c r="AF51" s="230"/>
      <c r="AG51" s="25"/>
      <c r="AH51" s="51"/>
      <c r="AI51" s="109"/>
      <c r="AJ51" s="109"/>
      <c r="AK51" s="109"/>
      <c r="AL51" s="109"/>
      <c r="AM51" s="109"/>
      <c r="AN51" s="109"/>
      <c r="AO51" s="109"/>
      <c r="AP51" s="109"/>
      <c r="AQ51" s="109"/>
      <c r="AR51" s="109"/>
      <c r="AS51" s="109"/>
      <c r="AT51" s="109"/>
      <c r="AU51" s="109"/>
      <c r="AV51" s="109"/>
      <c r="AW51" s="109"/>
      <c r="AX51" s="109"/>
      <c r="AY51" s="109"/>
      <c r="AZ51" s="109"/>
      <c r="BA51" s="109"/>
      <c r="BB51" s="109"/>
      <c r="BC51" s="51"/>
      <c r="BD51" s="51"/>
      <c r="BE51" s="51"/>
      <c r="BF51" s="51"/>
      <c r="BG51" s="51"/>
      <c r="BH51" s="51"/>
      <c r="BI51" s="51"/>
      <c r="BJ51" s="51"/>
      <c r="BK51" s="51"/>
      <c r="BL51" s="51"/>
      <c r="BM51" s="51"/>
      <c r="BN51" s="51"/>
      <c r="BO51" s="51"/>
      <c r="BP51" s="51"/>
      <c r="BQ51" s="51"/>
      <c r="BR51" s="51"/>
      <c r="BS51" s="51"/>
      <c r="BT51" s="51"/>
      <c r="BU51" s="51"/>
      <c r="BV51" s="51"/>
      <c r="BW51" s="51"/>
      <c r="BX51" s="51"/>
      <c r="BY51" s="51"/>
      <c r="BZ51" s="51"/>
      <c r="CA51" s="51"/>
      <c r="CB51" s="51"/>
      <c r="CC51" s="51"/>
      <c r="CD51" s="51"/>
      <c r="CE51" s="51"/>
      <c r="CF51" s="51"/>
      <c r="CG51" s="51"/>
      <c r="CH51" s="51"/>
      <c r="CI51" s="51"/>
      <c r="CJ51" s="51"/>
      <c r="CK51" s="51"/>
      <c r="CL51" s="51"/>
      <c r="CM51" s="51"/>
      <c r="CN51" s="51"/>
      <c r="CO51" s="51"/>
      <c r="CP51" s="51"/>
      <c r="CQ51" s="51"/>
      <c r="CR51" s="51"/>
      <c r="CS51" s="51"/>
      <c r="CT51" s="51"/>
      <c r="CU51" s="51"/>
      <c r="CV51" s="51"/>
      <c r="CW51" s="51"/>
      <c r="CX51" s="51"/>
      <c r="CY51" s="51"/>
      <c r="CZ51" s="51"/>
      <c r="DA51" s="51"/>
      <c r="DB51" s="51"/>
      <c r="DC51" s="51"/>
    </row>
    <row r="52" spans="1:107">
      <c r="A52" s="13"/>
      <c r="B52" s="89"/>
      <c r="C52" s="80"/>
      <c r="D52" s="81"/>
      <c r="E52" s="81"/>
      <c r="F52" s="81"/>
      <c r="G52" s="81"/>
      <c r="H52" s="82"/>
      <c r="I52" s="69"/>
      <c r="J52" s="90"/>
      <c r="K52" s="80"/>
      <c r="L52" s="81"/>
      <c r="M52" s="81"/>
      <c r="N52" s="81"/>
      <c r="O52" s="81"/>
      <c r="P52" s="84"/>
      <c r="Q52" s="69"/>
      <c r="R52" s="91"/>
      <c r="S52" s="80"/>
      <c r="T52" s="81"/>
      <c r="U52" s="81"/>
      <c r="V52" s="81"/>
      <c r="W52" s="81"/>
      <c r="X52" s="86"/>
      <c r="Y52" s="16"/>
      <c r="Z52" s="229"/>
      <c r="AA52" s="218"/>
      <c r="AB52" s="218"/>
      <c r="AC52" s="218"/>
      <c r="AD52" s="218"/>
      <c r="AE52" s="218"/>
      <c r="AF52" s="230"/>
      <c r="AG52" s="25"/>
      <c r="AH52" s="51"/>
      <c r="AI52" s="109"/>
      <c r="AJ52" s="109"/>
      <c r="AK52" s="109"/>
      <c r="AL52" s="109"/>
      <c r="AM52" s="109"/>
      <c r="AN52" s="109"/>
      <c r="AO52" s="109"/>
      <c r="AP52" s="109"/>
      <c r="AQ52" s="109"/>
      <c r="AR52" s="109"/>
      <c r="AS52" s="109"/>
      <c r="AT52" s="109"/>
      <c r="AU52" s="109"/>
      <c r="AV52" s="109"/>
      <c r="AW52" s="109"/>
      <c r="AX52" s="109"/>
      <c r="AY52" s="109"/>
      <c r="AZ52" s="109"/>
      <c r="BA52" s="109"/>
      <c r="BB52" s="109"/>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c r="CA52" s="51"/>
      <c r="CB52" s="51"/>
      <c r="CC52" s="51"/>
      <c r="CD52" s="51"/>
      <c r="CE52" s="51"/>
      <c r="CF52" s="51"/>
      <c r="CG52" s="51"/>
      <c r="CH52" s="51"/>
      <c r="CI52" s="51"/>
      <c r="CJ52" s="51"/>
      <c r="CK52" s="51"/>
      <c r="CL52" s="51"/>
      <c r="CM52" s="51"/>
      <c r="CN52" s="51"/>
      <c r="CO52" s="51"/>
      <c r="CP52" s="51"/>
      <c r="CQ52" s="51"/>
      <c r="CR52" s="51"/>
      <c r="CS52" s="51"/>
      <c r="CT52" s="51"/>
      <c r="CU52" s="51"/>
      <c r="CV52" s="51"/>
      <c r="CW52" s="51"/>
      <c r="CX52" s="51"/>
      <c r="CY52" s="51"/>
      <c r="CZ52" s="51"/>
      <c r="DA52" s="51"/>
      <c r="DB52" s="51"/>
      <c r="DC52" s="51"/>
    </row>
    <row r="53" spans="1:107">
      <c r="A53" s="13"/>
      <c r="B53" s="89"/>
      <c r="C53" s="80"/>
      <c r="D53" s="81"/>
      <c r="E53" s="81"/>
      <c r="F53" s="81"/>
      <c r="G53" s="81"/>
      <c r="H53" s="82"/>
      <c r="I53" s="69"/>
      <c r="J53" s="90"/>
      <c r="K53" s="80"/>
      <c r="L53" s="81"/>
      <c r="M53" s="81"/>
      <c r="N53" s="81"/>
      <c r="O53" s="81"/>
      <c r="P53" s="84"/>
      <c r="Q53" s="69"/>
      <c r="R53" s="91"/>
      <c r="S53" s="80"/>
      <c r="T53" s="81"/>
      <c r="U53" s="81"/>
      <c r="V53" s="81"/>
      <c r="W53" s="81"/>
      <c r="X53" s="86"/>
      <c r="Y53" s="16"/>
      <c r="Z53" s="229"/>
      <c r="AA53" s="218"/>
      <c r="AB53" s="218"/>
      <c r="AC53" s="218"/>
      <c r="AD53" s="218"/>
      <c r="AE53" s="218"/>
      <c r="AF53" s="230"/>
      <c r="AG53" s="25"/>
      <c r="AH53" s="51"/>
      <c r="AI53" s="109"/>
      <c r="AJ53" s="109"/>
      <c r="AK53" s="109"/>
      <c r="AL53" s="109"/>
      <c r="AM53" s="109"/>
      <c r="AN53" s="109"/>
      <c r="AO53" s="109"/>
      <c r="AP53" s="109"/>
      <c r="AQ53" s="109"/>
      <c r="AR53" s="109"/>
      <c r="AS53" s="109"/>
      <c r="AT53" s="109"/>
      <c r="AU53" s="109"/>
      <c r="AV53" s="109"/>
      <c r="AW53" s="109"/>
      <c r="AX53" s="109"/>
      <c r="AY53" s="109"/>
      <c r="AZ53" s="109"/>
      <c r="BA53" s="109"/>
      <c r="BB53" s="109"/>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c r="CA53" s="51"/>
      <c r="CB53" s="51"/>
      <c r="CC53" s="51"/>
      <c r="CD53" s="51"/>
      <c r="CE53" s="51"/>
      <c r="CF53" s="51"/>
      <c r="CG53" s="51"/>
      <c r="CH53" s="51"/>
      <c r="CI53" s="51"/>
      <c r="CJ53" s="51"/>
      <c r="CK53" s="51"/>
      <c r="CL53" s="51"/>
      <c r="CM53" s="51"/>
      <c r="CN53" s="51"/>
      <c r="CO53" s="51"/>
      <c r="CP53" s="51"/>
      <c r="CQ53" s="51"/>
      <c r="CR53" s="51"/>
      <c r="CS53" s="51"/>
      <c r="CT53" s="51"/>
      <c r="CU53" s="51"/>
      <c r="CV53" s="51"/>
      <c r="CW53" s="51"/>
      <c r="CX53" s="51"/>
      <c r="CY53" s="51"/>
      <c r="CZ53" s="51"/>
      <c r="DA53" s="51"/>
      <c r="DB53" s="51"/>
      <c r="DC53" s="51"/>
    </row>
    <row r="54" spans="1:107">
      <c r="A54" s="13"/>
      <c r="B54" s="89"/>
      <c r="C54" s="80"/>
      <c r="D54" s="81"/>
      <c r="E54" s="81"/>
      <c r="F54" s="81"/>
      <c r="G54" s="81"/>
      <c r="H54" s="82"/>
      <c r="I54" s="69"/>
      <c r="J54" s="90"/>
      <c r="K54" s="80"/>
      <c r="L54" s="81"/>
      <c r="M54" s="81"/>
      <c r="N54" s="81"/>
      <c r="O54" s="81"/>
      <c r="P54" s="84"/>
      <c r="Q54" s="69"/>
      <c r="R54" s="91"/>
      <c r="S54" s="80"/>
      <c r="T54" s="81"/>
      <c r="U54" s="81"/>
      <c r="V54" s="81"/>
      <c r="W54" s="81"/>
      <c r="X54" s="86"/>
      <c r="Y54" s="16"/>
      <c r="Z54" s="229"/>
      <c r="AA54" s="218"/>
      <c r="AB54" s="218"/>
      <c r="AC54" s="218"/>
      <c r="AD54" s="218"/>
      <c r="AE54" s="218"/>
      <c r="AF54" s="230"/>
      <c r="AG54" s="25"/>
      <c r="AH54" s="51"/>
      <c r="AI54" s="109"/>
      <c r="AJ54" s="109"/>
      <c r="AK54" s="109"/>
      <c r="AL54" s="109"/>
      <c r="AM54" s="109"/>
      <c r="AN54" s="109"/>
      <c r="AO54" s="109"/>
      <c r="AP54" s="109"/>
      <c r="AQ54" s="109"/>
      <c r="AR54" s="109"/>
      <c r="AS54" s="109"/>
      <c r="AT54" s="109"/>
      <c r="AU54" s="109"/>
      <c r="AV54" s="109"/>
      <c r="AW54" s="109"/>
      <c r="AX54" s="109"/>
      <c r="AY54" s="109"/>
      <c r="AZ54" s="109"/>
      <c r="BA54" s="109"/>
      <c r="BB54" s="109"/>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c r="CA54" s="51"/>
      <c r="CB54" s="51"/>
      <c r="CC54" s="51"/>
      <c r="CD54" s="51"/>
      <c r="CE54" s="51"/>
      <c r="CF54" s="51"/>
      <c r="CG54" s="51"/>
      <c r="CH54" s="51"/>
      <c r="CI54" s="51"/>
      <c r="CJ54" s="51"/>
      <c r="CK54" s="51"/>
      <c r="CL54" s="51"/>
      <c r="CM54" s="51"/>
      <c r="CN54" s="51"/>
      <c r="CO54" s="51"/>
      <c r="CP54" s="51"/>
      <c r="CQ54" s="51"/>
      <c r="CR54" s="51"/>
      <c r="CS54" s="51"/>
      <c r="CT54" s="51"/>
      <c r="CU54" s="51"/>
      <c r="CV54" s="51"/>
      <c r="CW54" s="51"/>
      <c r="CX54" s="51"/>
      <c r="CY54" s="51"/>
      <c r="CZ54" s="51"/>
      <c r="DA54" s="51"/>
      <c r="DB54" s="51"/>
      <c r="DC54" s="51"/>
    </row>
    <row r="55" spans="1:107">
      <c r="A55" s="13"/>
      <c r="B55" s="89"/>
      <c r="C55" s="80"/>
      <c r="D55" s="81"/>
      <c r="E55" s="81"/>
      <c r="F55" s="81"/>
      <c r="G55" s="81"/>
      <c r="H55" s="82"/>
      <c r="I55" s="69"/>
      <c r="J55" s="90"/>
      <c r="K55" s="80"/>
      <c r="L55" s="81"/>
      <c r="M55" s="81"/>
      <c r="N55" s="81"/>
      <c r="O55" s="81"/>
      <c r="P55" s="84"/>
      <c r="Q55" s="69"/>
      <c r="R55" s="91"/>
      <c r="S55" s="80"/>
      <c r="T55" s="81"/>
      <c r="U55" s="81"/>
      <c r="V55" s="81"/>
      <c r="W55" s="81"/>
      <c r="X55" s="86"/>
      <c r="Y55" s="16"/>
      <c r="Z55" s="229"/>
      <c r="AA55" s="218"/>
      <c r="AB55" s="218"/>
      <c r="AC55" s="218"/>
      <c r="AD55" s="218"/>
      <c r="AE55" s="218"/>
      <c r="AF55" s="230"/>
      <c r="AG55" s="25"/>
      <c r="AH55" s="51"/>
      <c r="AI55" s="109"/>
      <c r="AJ55" s="109"/>
      <c r="AK55" s="109"/>
      <c r="AL55" s="109"/>
      <c r="AM55" s="109"/>
      <c r="AN55" s="109"/>
      <c r="AO55" s="109"/>
      <c r="AP55" s="109"/>
      <c r="AQ55" s="109"/>
      <c r="AR55" s="109"/>
      <c r="AS55" s="109"/>
      <c r="AT55" s="109"/>
      <c r="AU55" s="109"/>
      <c r="AV55" s="109"/>
      <c r="AW55" s="109"/>
      <c r="AX55" s="109"/>
      <c r="AY55" s="109"/>
      <c r="AZ55" s="109"/>
      <c r="BA55" s="109"/>
      <c r="BB55" s="109"/>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c r="CA55" s="51"/>
      <c r="CB55" s="51"/>
      <c r="CC55" s="51"/>
      <c r="CD55" s="51"/>
      <c r="CE55" s="51"/>
      <c r="CF55" s="51"/>
      <c r="CG55" s="51"/>
      <c r="CH55" s="51"/>
      <c r="CI55" s="51"/>
      <c r="CJ55" s="51"/>
      <c r="CK55" s="51"/>
      <c r="CL55" s="51"/>
      <c r="CM55" s="51"/>
      <c r="CN55" s="51"/>
      <c r="CO55" s="51"/>
      <c r="CP55" s="51"/>
      <c r="CQ55" s="51"/>
      <c r="CR55" s="51"/>
      <c r="CS55" s="51"/>
      <c r="CT55" s="51"/>
      <c r="CU55" s="51"/>
      <c r="CV55" s="51"/>
      <c r="CW55" s="51"/>
      <c r="CX55" s="51"/>
      <c r="CY55" s="51"/>
      <c r="CZ55" s="51"/>
      <c r="DA55" s="51"/>
      <c r="DB55" s="51"/>
      <c r="DC55" s="51"/>
    </row>
    <row r="56" spans="1:107">
      <c r="A56" s="13"/>
      <c r="B56" s="89"/>
      <c r="C56" s="80"/>
      <c r="D56" s="81"/>
      <c r="E56" s="81"/>
      <c r="F56" s="81"/>
      <c r="G56" s="81"/>
      <c r="H56" s="82"/>
      <c r="I56" s="69"/>
      <c r="J56" s="90"/>
      <c r="K56" s="80"/>
      <c r="L56" s="81"/>
      <c r="M56" s="81"/>
      <c r="N56" s="81"/>
      <c r="O56" s="81"/>
      <c r="P56" s="84"/>
      <c r="Q56" s="69"/>
      <c r="R56" s="91"/>
      <c r="S56" s="80"/>
      <c r="T56" s="81"/>
      <c r="U56" s="81"/>
      <c r="V56" s="81"/>
      <c r="W56" s="81"/>
      <c r="X56" s="86"/>
      <c r="Y56" s="16"/>
      <c r="Z56" s="229"/>
      <c r="AA56" s="218"/>
      <c r="AB56" s="218"/>
      <c r="AC56" s="218"/>
      <c r="AD56" s="218"/>
      <c r="AE56" s="218"/>
      <c r="AF56" s="230"/>
      <c r="AG56" s="25"/>
      <c r="AH56" s="51"/>
      <c r="AI56" s="109"/>
      <c r="AJ56" s="109"/>
      <c r="AK56" s="109"/>
      <c r="AL56" s="109"/>
      <c r="AM56" s="109"/>
      <c r="AN56" s="109"/>
      <c r="AO56" s="109"/>
      <c r="AP56" s="109"/>
      <c r="AQ56" s="109"/>
      <c r="AR56" s="109"/>
      <c r="AS56" s="109"/>
      <c r="AT56" s="109"/>
      <c r="AU56" s="109"/>
      <c r="AV56" s="109"/>
      <c r="AW56" s="109"/>
      <c r="AX56" s="109"/>
      <c r="AY56" s="109"/>
      <c r="AZ56" s="109"/>
      <c r="BA56" s="109"/>
      <c r="BB56" s="109"/>
      <c r="BC56" s="51"/>
      <c r="BD56" s="51"/>
      <c r="BE56" s="51"/>
      <c r="BF56" s="51"/>
      <c r="BG56" s="51"/>
      <c r="BH56" s="51"/>
      <c r="BI56" s="51"/>
      <c r="BJ56" s="51"/>
      <c r="BK56" s="51"/>
      <c r="BL56" s="51"/>
      <c r="BM56" s="51"/>
      <c r="BN56" s="51"/>
      <c r="BO56" s="51"/>
      <c r="BP56" s="51"/>
      <c r="BQ56" s="51"/>
      <c r="BR56" s="51"/>
      <c r="BS56" s="51"/>
      <c r="BT56" s="51"/>
      <c r="BU56" s="51"/>
      <c r="BV56" s="51"/>
      <c r="BW56" s="51"/>
      <c r="BX56" s="51"/>
      <c r="BY56" s="51"/>
      <c r="BZ56" s="51"/>
      <c r="CA56" s="51"/>
      <c r="CB56" s="51"/>
      <c r="CC56" s="51"/>
      <c r="CD56" s="51"/>
      <c r="CE56" s="51"/>
      <c r="CF56" s="51"/>
      <c r="CG56" s="51"/>
      <c r="CH56" s="51"/>
      <c r="CI56" s="51"/>
      <c r="CJ56" s="51"/>
      <c r="CK56" s="51"/>
      <c r="CL56" s="51"/>
      <c r="CM56" s="51"/>
      <c r="CN56" s="51"/>
      <c r="CO56" s="51"/>
      <c r="CP56" s="51"/>
      <c r="CQ56" s="51"/>
      <c r="CR56" s="51"/>
      <c r="CS56" s="51"/>
      <c r="CT56" s="51"/>
      <c r="CU56" s="51"/>
      <c r="CV56" s="51"/>
      <c r="CW56" s="51"/>
      <c r="CX56" s="51"/>
      <c r="CY56" s="51"/>
      <c r="CZ56" s="51"/>
      <c r="DA56" s="51"/>
      <c r="DB56" s="51"/>
      <c r="DC56" s="51"/>
    </row>
    <row r="57" spans="1:107">
      <c r="A57" s="13"/>
      <c r="B57" s="89"/>
      <c r="C57" s="80"/>
      <c r="D57" s="81"/>
      <c r="E57" s="81"/>
      <c r="F57" s="81"/>
      <c r="G57" s="81"/>
      <c r="H57" s="82"/>
      <c r="I57" s="69"/>
      <c r="J57" s="90"/>
      <c r="K57" s="80"/>
      <c r="L57" s="81"/>
      <c r="M57" s="81"/>
      <c r="N57" s="81"/>
      <c r="O57" s="81"/>
      <c r="P57" s="84"/>
      <c r="Q57" s="69"/>
      <c r="R57" s="91"/>
      <c r="S57" s="80"/>
      <c r="T57" s="81"/>
      <c r="U57" s="81"/>
      <c r="V57" s="81"/>
      <c r="W57" s="81"/>
      <c r="X57" s="86"/>
      <c r="Y57" s="16"/>
      <c r="Z57" s="229"/>
      <c r="AA57" s="218"/>
      <c r="AB57" s="218"/>
      <c r="AC57" s="218"/>
      <c r="AD57" s="218"/>
      <c r="AE57" s="218"/>
      <c r="AF57" s="230"/>
      <c r="AG57" s="25"/>
      <c r="AH57" s="51"/>
      <c r="AI57" s="109"/>
      <c r="AJ57" s="109"/>
      <c r="AK57" s="109"/>
      <c r="AL57" s="109"/>
      <c r="AM57" s="109"/>
      <c r="AN57" s="109"/>
      <c r="AO57" s="109"/>
      <c r="AP57" s="109"/>
      <c r="AQ57" s="109"/>
      <c r="AR57" s="109"/>
      <c r="AS57" s="109"/>
      <c r="AT57" s="109"/>
      <c r="AU57" s="109"/>
      <c r="AV57" s="109"/>
      <c r="AW57" s="109"/>
      <c r="AX57" s="109"/>
      <c r="AY57" s="109"/>
      <c r="AZ57" s="109"/>
      <c r="BA57" s="109"/>
      <c r="BB57" s="109"/>
      <c r="BC57" s="51"/>
      <c r="BD57" s="51"/>
      <c r="BE57" s="51"/>
      <c r="BF57" s="51"/>
      <c r="BG57" s="51"/>
      <c r="BH57" s="51"/>
      <c r="BI57" s="51"/>
      <c r="BJ57" s="51"/>
      <c r="BK57" s="51"/>
      <c r="BL57" s="51"/>
      <c r="BM57" s="51"/>
      <c r="BN57" s="51"/>
      <c r="BO57" s="51"/>
      <c r="BP57" s="51"/>
      <c r="BQ57" s="51"/>
      <c r="BR57" s="51"/>
      <c r="BS57" s="51"/>
      <c r="BT57" s="51"/>
      <c r="BU57" s="51"/>
      <c r="BV57" s="51"/>
      <c r="BW57" s="51"/>
      <c r="BX57" s="51"/>
      <c r="BY57" s="51"/>
      <c r="BZ57" s="51"/>
      <c r="CA57" s="51"/>
      <c r="CB57" s="51"/>
      <c r="CC57" s="51"/>
      <c r="CD57" s="51"/>
      <c r="CE57" s="51"/>
      <c r="CF57" s="51"/>
      <c r="CG57" s="51"/>
      <c r="CH57" s="51"/>
      <c r="CI57" s="51"/>
      <c r="CJ57" s="51"/>
      <c r="CK57" s="51"/>
      <c r="CL57" s="51"/>
      <c r="CM57" s="51"/>
      <c r="CN57" s="51"/>
      <c r="CO57" s="51"/>
      <c r="CP57" s="51"/>
      <c r="CQ57" s="51"/>
      <c r="CR57" s="51"/>
      <c r="CS57" s="51"/>
      <c r="CT57" s="51"/>
      <c r="CU57" s="51"/>
      <c r="CV57" s="51"/>
      <c r="CW57" s="51"/>
      <c r="CX57" s="51"/>
      <c r="CY57" s="51"/>
      <c r="CZ57" s="51"/>
      <c r="DA57" s="51"/>
      <c r="DB57" s="51"/>
      <c r="DC57" s="51"/>
    </row>
    <row r="58" spans="1:107">
      <c r="A58" s="13"/>
      <c r="B58" s="89"/>
      <c r="C58" s="80"/>
      <c r="D58" s="81"/>
      <c r="E58" s="81"/>
      <c r="F58" s="81"/>
      <c r="G58" s="81"/>
      <c r="H58" s="82"/>
      <c r="I58" s="69"/>
      <c r="J58" s="90"/>
      <c r="K58" s="80"/>
      <c r="L58" s="81"/>
      <c r="M58" s="81"/>
      <c r="N58" s="81"/>
      <c r="O58" s="81"/>
      <c r="P58" s="84"/>
      <c r="Q58" s="69"/>
      <c r="R58" s="91"/>
      <c r="S58" s="80"/>
      <c r="T58" s="81"/>
      <c r="U58" s="81"/>
      <c r="V58" s="81"/>
      <c r="W58" s="81"/>
      <c r="X58" s="86"/>
      <c r="Y58" s="16"/>
      <c r="Z58" s="229"/>
      <c r="AA58" s="218"/>
      <c r="AB58" s="218"/>
      <c r="AC58" s="218"/>
      <c r="AD58" s="218"/>
      <c r="AE58" s="218"/>
      <c r="AF58" s="230"/>
      <c r="AG58" s="25"/>
      <c r="AH58" s="51"/>
      <c r="AI58" s="109"/>
      <c r="AJ58" s="109"/>
      <c r="AK58" s="109"/>
      <c r="AL58" s="109"/>
      <c r="AM58" s="109"/>
      <c r="AN58" s="109"/>
      <c r="AO58" s="109"/>
      <c r="AP58" s="109"/>
      <c r="AQ58" s="109"/>
      <c r="AR58" s="109"/>
      <c r="AS58" s="109"/>
      <c r="AT58" s="109"/>
      <c r="AU58" s="109"/>
      <c r="AV58" s="109"/>
      <c r="AW58" s="109"/>
      <c r="AX58" s="109"/>
      <c r="AY58" s="109"/>
      <c r="AZ58" s="109"/>
      <c r="BA58" s="109"/>
      <c r="BB58" s="109"/>
      <c r="BC58" s="51"/>
      <c r="BD58" s="51"/>
      <c r="BE58" s="51"/>
      <c r="BF58" s="51"/>
      <c r="BG58" s="51"/>
      <c r="BH58" s="51"/>
      <c r="BI58" s="51"/>
      <c r="BJ58" s="51"/>
      <c r="BK58" s="51"/>
      <c r="BL58" s="51"/>
      <c r="BM58" s="51"/>
      <c r="BN58" s="51"/>
      <c r="BO58" s="51"/>
      <c r="BP58" s="51"/>
      <c r="BQ58" s="51"/>
      <c r="BR58" s="51"/>
      <c r="BS58" s="51"/>
      <c r="BT58" s="51"/>
      <c r="BU58" s="51"/>
      <c r="BV58" s="51"/>
      <c r="BW58" s="51"/>
      <c r="BX58" s="51"/>
      <c r="BY58" s="51"/>
      <c r="BZ58" s="51"/>
      <c r="CA58" s="51"/>
      <c r="CB58" s="51"/>
      <c r="CC58" s="51"/>
      <c r="CD58" s="51"/>
      <c r="CE58" s="51"/>
      <c r="CF58" s="51"/>
      <c r="CG58" s="51"/>
      <c r="CH58" s="51"/>
      <c r="CI58" s="51"/>
      <c r="CJ58" s="51"/>
      <c r="CK58" s="51"/>
      <c r="CL58" s="51"/>
      <c r="CM58" s="51"/>
      <c r="CN58" s="51"/>
      <c r="CO58" s="51"/>
      <c r="CP58" s="51"/>
      <c r="CQ58" s="51"/>
      <c r="CR58" s="51"/>
      <c r="CS58" s="51"/>
      <c r="CT58" s="51"/>
      <c r="CU58" s="51"/>
      <c r="CV58" s="51"/>
      <c r="CW58" s="51"/>
      <c r="CX58" s="51"/>
      <c r="CY58" s="51"/>
      <c r="CZ58" s="51"/>
      <c r="DA58" s="51"/>
      <c r="DB58" s="51"/>
      <c r="DC58" s="51"/>
    </row>
    <row r="59" spans="1:107">
      <c r="A59" s="13"/>
      <c r="B59" s="89"/>
      <c r="C59" s="80"/>
      <c r="D59" s="81"/>
      <c r="E59" s="81"/>
      <c r="F59" s="81"/>
      <c r="G59" s="81"/>
      <c r="H59" s="82"/>
      <c r="I59" s="69"/>
      <c r="J59" s="90"/>
      <c r="K59" s="80"/>
      <c r="L59" s="81"/>
      <c r="M59" s="81"/>
      <c r="N59" s="81"/>
      <c r="O59" s="81"/>
      <c r="P59" s="84"/>
      <c r="Q59" s="69"/>
      <c r="R59" s="91"/>
      <c r="S59" s="80"/>
      <c r="T59" s="81"/>
      <c r="U59" s="81"/>
      <c r="V59" s="81"/>
      <c r="W59" s="81"/>
      <c r="X59" s="86"/>
      <c r="Y59" s="16"/>
      <c r="Z59" s="229"/>
      <c r="AA59" s="218"/>
      <c r="AB59" s="218"/>
      <c r="AC59" s="218"/>
      <c r="AD59" s="218"/>
      <c r="AE59" s="218"/>
      <c r="AF59" s="230"/>
      <c r="AG59" s="25"/>
      <c r="AH59" s="51"/>
      <c r="AI59" s="109"/>
      <c r="AJ59" s="109"/>
      <c r="AK59" s="109"/>
      <c r="AL59" s="109"/>
      <c r="AM59" s="109"/>
      <c r="AN59" s="109"/>
      <c r="AO59" s="109"/>
      <c r="AP59" s="109"/>
      <c r="AQ59" s="109"/>
      <c r="AR59" s="109"/>
      <c r="AS59" s="109"/>
      <c r="AT59" s="109"/>
      <c r="AU59" s="109"/>
      <c r="AV59" s="109"/>
      <c r="AW59" s="109"/>
      <c r="AX59" s="109"/>
      <c r="AY59" s="109"/>
      <c r="AZ59" s="109"/>
      <c r="BA59" s="109"/>
      <c r="BB59" s="109"/>
      <c r="BC59" s="51"/>
      <c r="BD59" s="51"/>
      <c r="BE59" s="51"/>
      <c r="BF59" s="51"/>
      <c r="BG59" s="51"/>
      <c r="BH59" s="51"/>
      <c r="BI59" s="51"/>
      <c r="BJ59" s="51"/>
      <c r="BK59" s="51"/>
      <c r="BL59" s="51"/>
      <c r="BM59" s="51"/>
      <c r="BN59" s="51"/>
      <c r="BO59" s="51"/>
      <c r="BP59" s="51"/>
      <c r="BQ59" s="51"/>
      <c r="BR59" s="51"/>
      <c r="BS59" s="51"/>
      <c r="BT59" s="51"/>
      <c r="BU59" s="51"/>
      <c r="BV59" s="51"/>
      <c r="BW59" s="51"/>
      <c r="BX59" s="51"/>
      <c r="BY59" s="51"/>
      <c r="BZ59" s="51"/>
      <c r="CA59" s="51"/>
      <c r="CB59" s="51"/>
      <c r="CC59" s="51"/>
      <c r="CD59" s="51"/>
      <c r="CE59" s="51"/>
      <c r="CF59" s="51"/>
      <c r="CG59" s="51"/>
      <c r="CH59" s="51"/>
      <c r="CI59" s="51"/>
      <c r="CJ59" s="51"/>
      <c r="CK59" s="51"/>
      <c r="CL59" s="51"/>
      <c r="CM59" s="51"/>
      <c r="CN59" s="51"/>
      <c r="CO59" s="51"/>
      <c r="CP59" s="51"/>
      <c r="CQ59" s="51"/>
      <c r="CR59" s="51"/>
      <c r="CS59" s="51"/>
      <c r="CT59" s="51"/>
      <c r="CU59" s="51"/>
      <c r="CV59" s="51"/>
      <c r="CW59" s="51"/>
      <c r="CX59" s="51"/>
      <c r="CY59" s="51"/>
      <c r="CZ59" s="51"/>
      <c r="DA59" s="51"/>
      <c r="DB59" s="51"/>
      <c r="DC59" s="51"/>
    </row>
    <row r="60" spans="1:107">
      <c r="A60" s="13"/>
      <c r="B60" s="240" t="s">
        <v>90</v>
      </c>
      <c r="C60" s="218"/>
      <c r="D60" s="218"/>
      <c r="E60" s="218"/>
      <c r="F60" s="218"/>
      <c r="G60" s="218"/>
      <c r="H60" s="224"/>
      <c r="I60" s="93"/>
      <c r="J60" s="217" t="s">
        <v>90</v>
      </c>
      <c r="K60" s="218"/>
      <c r="L60" s="218"/>
      <c r="M60" s="218"/>
      <c r="N60" s="218"/>
      <c r="O60" s="218"/>
      <c r="P60" s="216"/>
      <c r="Q60" s="93"/>
      <c r="R60" s="239" t="s">
        <v>90</v>
      </c>
      <c r="S60" s="218"/>
      <c r="T60" s="218"/>
      <c r="U60" s="218"/>
      <c r="V60" s="218"/>
      <c r="W60" s="218"/>
      <c r="X60" s="214"/>
      <c r="Y60" s="16"/>
      <c r="Z60" s="229"/>
      <c r="AA60" s="218"/>
      <c r="AB60" s="218"/>
      <c r="AC60" s="218"/>
      <c r="AD60" s="218"/>
      <c r="AE60" s="218"/>
      <c r="AF60" s="230"/>
      <c r="AG60" s="25"/>
      <c r="AH60" s="51"/>
      <c r="AI60" s="109"/>
      <c r="AJ60" s="109"/>
      <c r="AK60" s="109"/>
      <c r="AL60" s="109"/>
      <c r="AM60" s="109"/>
      <c r="AN60" s="109"/>
      <c r="AO60" s="109"/>
      <c r="AP60" s="109"/>
      <c r="AQ60" s="109"/>
      <c r="AR60" s="109"/>
      <c r="AS60" s="109"/>
      <c r="AT60" s="109"/>
      <c r="AU60" s="109"/>
      <c r="AV60" s="109"/>
      <c r="AW60" s="109"/>
      <c r="AX60" s="109"/>
      <c r="AY60" s="109"/>
      <c r="AZ60" s="109"/>
      <c r="BA60" s="109"/>
      <c r="BB60" s="109"/>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c r="CA60" s="51"/>
      <c r="CB60" s="51"/>
      <c r="CC60" s="51"/>
      <c r="CD60" s="51"/>
      <c r="CE60" s="51"/>
      <c r="CF60" s="51"/>
      <c r="CG60" s="51"/>
      <c r="CH60" s="51"/>
      <c r="CI60" s="51"/>
      <c r="CJ60" s="51"/>
      <c r="CK60" s="51"/>
      <c r="CL60" s="51"/>
      <c r="CM60" s="51"/>
      <c r="CN60" s="51"/>
      <c r="CO60" s="51"/>
      <c r="CP60" s="51"/>
      <c r="CQ60" s="51"/>
      <c r="CR60" s="51"/>
      <c r="CS60" s="51"/>
      <c r="CT60" s="51"/>
      <c r="CU60" s="51"/>
      <c r="CV60" s="51"/>
      <c r="CW60" s="51"/>
      <c r="CX60" s="51"/>
      <c r="CY60" s="51"/>
      <c r="CZ60" s="51"/>
      <c r="DA60" s="51"/>
      <c r="DB60" s="51"/>
      <c r="DC60" s="51"/>
    </row>
    <row r="61" spans="1:107">
      <c r="A61" s="13"/>
      <c r="B61" s="240" t="s">
        <v>84</v>
      </c>
      <c r="C61" s="218"/>
      <c r="D61" s="71" t="s">
        <v>89</v>
      </c>
      <c r="E61" s="247" t="s">
        <v>91</v>
      </c>
      <c r="F61" s="218"/>
      <c r="G61" s="247" t="s">
        <v>92</v>
      </c>
      <c r="H61" s="224"/>
      <c r="I61" s="69"/>
      <c r="J61" s="217" t="s">
        <v>84</v>
      </c>
      <c r="K61" s="218"/>
      <c r="L61" s="73" t="s">
        <v>89</v>
      </c>
      <c r="M61" s="215" t="s">
        <v>91</v>
      </c>
      <c r="N61" s="218"/>
      <c r="O61" s="215" t="s">
        <v>92</v>
      </c>
      <c r="P61" s="216"/>
      <c r="Q61" s="69"/>
      <c r="R61" s="239" t="s">
        <v>84</v>
      </c>
      <c r="S61" s="218"/>
      <c r="T61" s="75" t="s">
        <v>89</v>
      </c>
      <c r="U61" s="213" t="s">
        <v>91</v>
      </c>
      <c r="V61" s="218"/>
      <c r="W61" s="213" t="s">
        <v>92</v>
      </c>
      <c r="X61" s="214"/>
      <c r="Y61" s="16"/>
      <c r="Z61" s="229"/>
      <c r="AA61" s="218"/>
      <c r="AB61" s="218"/>
      <c r="AC61" s="218"/>
      <c r="AD61" s="218"/>
      <c r="AE61" s="218"/>
      <c r="AF61" s="230"/>
      <c r="AG61" s="25"/>
      <c r="AH61" s="51"/>
      <c r="AI61" s="109"/>
      <c r="AJ61" s="109"/>
      <c r="AK61" s="109"/>
      <c r="AL61" s="109"/>
      <c r="AM61" s="109"/>
      <c r="AN61" s="109"/>
      <c r="AO61" s="109"/>
      <c r="AP61" s="109"/>
      <c r="AQ61" s="109"/>
      <c r="AR61" s="109"/>
      <c r="AS61" s="109"/>
      <c r="AT61" s="109"/>
      <c r="AU61" s="109"/>
      <c r="AV61" s="109"/>
      <c r="AW61" s="109"/>
      <c r="AX61" s="109"/>
      <c r="AY61" s="109"/>
      <c r="AZ61" s="109"/>
      <c r="BA61" s="109"/>
      <c r="BB61" s="109"/>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c r="CA61" s="51"/>
      <c r="CB61" s="51"/>
      <c r="CC61" s="51"/>
      <c r="CD61" s="51"/>
      <c r="CE61" s="51"/>
      <c r="CF61" s="51"/>
      <c r="CG61" s="51"/>
      <c r="CH61" s="51"/>
      <c r="CI61" s="51"/>
      <c r="CJ61" s="51"/>
      <c r="CK61" s="51"/>
      <c r="CL61" s="51"/>
      <c r="CM61" s="51"/>
      <c r="CN61" s="51"/>
      <c r="CO61" s="51"/>
      <c r="CP61" s="51"/>
      <c r="CQ61" s="51"/>
      <c r="CR61" s="51"/>
      <c r="CS61" s="51"/>
      <c r="CT61" s="51"/>
      <c r="CU61" s="51"/>
      <c r="CV61" s="51"/>
      <c r="CW61" s="51"/>
      <c r="CX61" s="51"/>
      <c r="CY61" s="51"/>
      <c r="CZ61" s="51"/>
      <c r="DA61" s="51"/>
      <c r="DB61" s="51"/>
      <c r="DC61" s="51"/>
    </row>
    <row r="62" spans="1:107">
      <c r="A62" s="13"/>
      <c r="B62" s="89"/>
      <c r="C62" s="80"/>
      <c r="D62" s="81"/>
      <c r="E62" s="222"/>
      <c r="F62" s="223"/>
      <c r="G62" s="222"/>
      <c r="H62" s="224"/>
      <c r="I62" s="69"/>
      <c r="J62" s="90"/>
      <c r="K62" s="80"/>
      <c r="L62" s="81"/>
      <c r="M62" s="222"/>
      <c r="N62" s="223"/>
      <c r="O62" s="222"/>
      <c r="P62" s="216"/>
      <c r="Q62" s="69"/>
      <c r="R62" s="91"/>
      <c r="S62" s="80"/>
      <c r="T62" s="81"/>
      <c r="U62" s="222"/>
      <c r="V62" s="223"/>
      <c r="W62" s="234"/>
      <c r="X62" s="214"/>
      <c r="Y62" s="16"/>
      <c r="Z62" s="229"/>
      <c r="AA62" s="218"/>
      <c r="AB62" s="218"/>
      <c r="AC62" s="218"/>
      <c r="AD62" s="218"/>
      <c r="AE62" s="218"/>
      <c r="AF62" s="230"/>
      <c r="AG62" s="25"/>
      <c r="AH62" s="51"/>
      <c r="AI62" s="109"/>
      <c r="AJ62" s="109"/>
      <c r="AK62" s="109"/>
      <c r="AL62" s="109"/>
      <c r="AM62" s="109"/>
      <c r="AN62" s="109"/>
      <c r="AO62" s="109"/>
      <c r="AP62" s="109"/>
      <c r="AQ62" s="109"/>
      <c r="AR62" s="109"/>
      <c r="AS62" s="109"/>
      <c r="AT62" s="109"/>
      <c r="AU62" s="109"/>
      <c r="AV62" s="109"/>
      <c r="AW62" s="109"/>
      <c r="AX62" s="109"/>
      <c r="AY62" s="109"/>
      <c r="AZ62" s="109"/>
      <c r="BA62" s="109"/>
      <c r="BB62" s="109"/>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c r="CA62" s="51"/>
      <c r="CB62" s="51"/>
      <c r="CC62" s="51"/>
      <c r="CD62" s="51"/>
      <c r="CE62" s="51"/>
      <c r="CF62" s="51"/>
      <c r="CG62" s="51"/>
      <c r="CH62" s="51"/>
      <c r="CI62" s="51"/>
      <c r="CJ62" s="51"/>
      <c r="CK62" s="51"/>
      <c r="CL62" s="51"/>
      <c r="CM62" s="51"/>
      <c r="CN62" s="51"/>
      <c r="CO62" s="51"/>
      <c r="CP62" s="51"/>
      <c r="CQ62" s="51"/>
      <c r="CR62" s="51"/>
      <c r="CS62" s="51"/>
      <c r="CT62" s="51"/>
      <c r="CU62" s="51"/>
      <c r="CV62" s="51"/>
      <c r="CW62" s="51"/>
      <c r="CX62" s="51"/>
      <c r="CY62" s="51"/>
      <c r="CZ62" s="51"/>
      <c r="DA62" s="51"/>
      <c r="DB62" s="51"/>
      <c r="DC62" s="51"/>
    </row>
    <row r="63" spans="1:107">
      <c r="A63" s="13"/>
      <c r="B63" s="89"/>
      <c r="C63" s="80"/>
      <c r="D63" s="81"/>
      <c r="E63" s="222"/>
      <c r="F63" s="223"/>
      <c r="G63" s="222"/>
      <c r="H63" s="224"/>
      <c r="I63" s="69"/>
      <c r="J63" s="90"/>
      <c r="K63" s="80"/>
      <c r="L63" s="81"/>
      <c r="M63" s="222"/>
      <c r="N63" s="223"/>
      <c r="O63" s="222"/>
      <c r="P63" s="216"/>
      <c r="Q63" s="69"/>
      <c r="R63" s="91"/>
      <c r="S63" s="80"/>
      <c r="T63" s="81"/>
      <c r="U63" s="222"/>
      <c r="V63" s="223"/>
      <c r="W63" s="234"/>
      <c r="X63" s="214"/>
      <c r="Y63" s="16"/>
      <c r="Z63" s="229"/>
      <c r="AA63" s="218"/>
      <c r="AB63" s="218"/>
      <c r="AC63" s="218"/>
      <c r="AD63" s="218"/>
      <c r="AE63" s="218"/>
      <c r="AF63" s="230"/>
      <c r="AG63" s="25"/>
      <c r="AH63" s="51"/>
      <c r="AI63" s="109"/>
      <c r="AJ63" s="109"/>
      <c r="AK63" s="109"/>
      <c r="AL63" s="109"/>
      <c r="AM63" s="109"/>
      <c r="AN63" s="109"/>
      <c r="AO63" s="109"/>
      <c r="AP63" s="109"/>
      <c r="AQ63" s="109"/>
      <c r="AR63" s="109"/>
      <c r="AS63" s="109"/>
      <c r="AT63" s="109"/>
      <c r="AU63" s="109"/>
      <c r="AV63" s="109"/>
      <c r="AW63" s="109"/>
      <c r="AX63" s="109"/>
      <c r="AY63" s="109"/>
      <c r="AZ63" s="109"/>
      <c r="BA63" s="109"/>
      <c r="BB63" s="109"/>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c r="CA63" s="51"/>
      <c r="CB63" s="51"/>
      <c r="CC63" s="51"/>
      <c r="CD63" s="51"/>
      <c r="CE63" s="51"/>
      <c r="CF63" s="51"/>
      <c r="CG63" s="51"/>
      <c r="CH63" s="51"/>
      <c r="CI63" s="51"/>
      <c r="CJ63" s="51"/>
      <c r="CK63" s="51"/>
      <c r="CL63" s="51"/>
      <c r="CM63" s="51"/>
      <c r="CN63" s="51"/>
      <c r="CO63" s="51"/>
      <c r="CP63" s="51"/>
      <c r="CQ63" s="51"/>
      <c r="CR63" s="51"/>
      <c r="CS63" s="51"/>
      <c r="CT63" s="51"/>
      <c r="CU63" s="51"/>
      <c r="CV63" s="51"/>
      <c r="CW63" s="51"/>
      <c r="CX63" s="51"/>
      <c r="CY63" s="51"/>
      <c r="CZ63" s="51"/>
      <c r="DA63" s="51"/>
      <c r="DB63" s="51"/>
      <c r="DC63" s="51"/>
    </row>
    <row r="64" spans="1:107">
      <c r="A64" s="13"/>
      <c r="B64" s="89"/>
      <c r="C64" s="80"/>
      <c r="D64" s="81"/>
      <c r="E64" s="222"/>
      <c r="F64" s="223"/>
      <c r="G64" s="222"/>
      <c r="H64" s="224"/>
      <c r="I64" s="69"/>
      <c r="J64" s="90"/>
      <c r="K64" s="80"/>
      <c r="L64" s="81"/>
      <c r="M64" s="222"/>
      <c r="N64" s="223"/>
      <c r="O64" s="222"/>
      <c r="P64" s="216"/>
      <c r="Q64" s="69"/>
      <c r="R64" s="91"/>
      <c r="S64" s="80"/>
      <c r="T64" s="81"/>
      <c r="U64" s="222"/>
      <c r="V64" s="223"/>
      <c r="W64" s="234"/>
      <c r="X64" s="214"/>
      <c r="Y64" s="16"/>
      <c r="Z64" s="229"/>
      <c r="AA64" s="218"/>
      <c r="AB64" s="218"/>
      <c r="AC64" s="218"/>
      <c r="AD64" s="218"/>
      <c r="AE64" s="218"/>
      <c r="AF64" s="230"/>
      <c r="AG64" s="25"/>
      <c r="AH64" s="51"/>
      <c r="AI64" s="109"/>
      <c r="AJ64" s="109"/>
      <c r="AK64" s="109"/>
      <c r="AL64" s="109"/>
      <c r="AM64" s="109"/>
      <c r="AN64" s="109"/>
      <c r="AO64" s="109"/>
      <c r="AP64" s="109"/>
      <c r="AQ64" s="109"/>
      <c r="AR64" s="109"/>
      <c r="AS64" s="109"/>
      <c r="AT64" s="109"/>
      <c r="AU64" s="109"/>
      <c r="AV64" s="109"/>
      <c r="AW64" s="109"/>
      <c r="AX64" s="109"/>
      <c r="AY64" s="109"/>
      <c r="AZ64" s="109"/>
      <c r="BA64" s="109"/>
      <c r="BB64" s="109"/>
      <c r="BC64" s="51"/>
      <c r="BD64" s="51"/>
      <c r="BE64" s="51"/>
      <c r="BF64" s="51"/>
      <c r="BG64" s="51"/>
      <c r="BH64" s="51"/>
      <c r="BI64" s="51"/>
      <c r="BJ64" s="51"/>
      <c r="BK64" s="51"/>
      <c r="BL64" s="51"/>
      <c r="BM64" s="51"/>
      <c r="BN64" s="51"/>
      <c r="BO64" s="51"/>
      <c r="BP64" s="51"/>
      <c r="BQ64" s="51"/>
      <c r="BR64" s="51"/>
      <c r="BS64" s="51"/>
      <c r="BT64" s="51"/>
      <c r="BU64" s="51"/>
      <c r="BV64" s="51"/>
      <c r="BW64" s="51"/>
      <c r="BX64" s="51"/>
      <c r="BY64" s="51"/>
      <c r="BZ64" s="51"/>
      <c r="CA64" s="51"/>
      <c r="CB64" s="51"/>
      <c r="CC64" s="51"/>
      <c r="CD64" s="51"/>
      <c r="CE64" s="51"/>
      <c r="CF64" s="51"/>
      <c r="CG64" s="51"/>
      <c r="CH64" s="51"/>
      <c r="CI64" s="51"/>
      <c r="CJ64" s="51"/>
      <c r="CK64" s="51"/>
      <c r="CL64" s="51"/>
      <c r="CM64" s="51"/>
      <c r="CN64" s="51"/>
      <c r="CO64" s="51"/>
      <c r="CP64" s="51"/>
      <c r="CQ64" s="51"/>
      <c r="CR64" s="51"/>
      <c r="CS64" s="51"/>
      <c r="CT64" s="51"/>
      <c r="CU64" s="51"/>
      <c r="CV64" s="51"/>
      <c r="CW64" s="51"/>
      <c r="CX64" s="51"/>
      <c r="CY64" s="51"/>
      <c r="CZ64" s="51"/>
      <c r="DA64" s="51"/>
      <c r="DB64" s="51"/>
      <c r="DC64" s="51"/>
    </row>
    <row r="65" spans="1:107">
      <c r="A65" s="13"/>
      <c r="B65" s="89"/>
      <c r="C65" s="80"/>
      <c r="D65" s="81"/>
      <c r="E65" s="222"/>
      <c r="F65" s="223"/>
      <c r="G65" s="222"/>
      <c r="H65" s="224"/>
      <c r="I65" s="69"/>
      <c r="J65" s="90"/>
      <c r="K65" s="80"/>
      <c r="L65" s="81"/>
      <c r="M65" s="222"/>
      <c r="N65" s="223"/>
      <c r="O65" s="222"/>
      <c r="P65" s="216"/>
      <c r="Q65" s="69"/>
      <c r="R65" s="91"/>
      <c r="S65" s="80"/>
      <c r="T65" s="81"/>
      <c r="U65" s="222"/>
      <c r="V65" s="223"/>
      <c r="W65" s="234"/>
      <c r="X65" s="214"/>
      <c r="Y65" s="16"/>
      <c r="Z65" s="229"/>
      <c r="AA65" s="218"/>
      <c r="AB65" s="218"/>
      <c r="AC65" s="218"/>
      <c r="AD65" s="218"/>
      <c r="AE65" s="218"/>
      <c r="AF65" s="230"/>
      <c r="AG65" s="25"/>
      <c r="AH65" s="51"/>
      <c r="AI65" s="109"/>
      <c r="AJ65" s="109"/>
      <c r="AK65" s="109"/>
      <c r="AL65" s="109"/>
      <c r="AM65" s="109"/>
      <c r="AN65" s="109"/>
      <c r="AO65" s="109"/>
      <c r="AP65" s="109"/>
      <c r="AQ65" s="109"/>
      <c r="AR65" s="109"/>
      <c r="AS65" s="109"/>
      <c r="AT65" s="109"/>
      <c r="AU65" s="109"/>
      <c r="AV65" s="109"/>
      <c r="AW65" s="109"/>
      <c r="AX65" s="109"/>
      <c r="AY65" s="109"/>
      <c r="AZ65" s="109"/>
      <c r="BA65" s="109"/>
      <c r="BB65" s="109"/>
      <c r="BC65" s="51"/>
      <c r="BD65" s="51"/>
      <c r="BE65" s="51"/>
      <c r="BF65" s="51"/>
      <c r="BG65" s="51"/>
      <c r="BH65" s="51"/>
      <c r="BI65" s="51"/>
      <c r="BJ65" s="51"/>
      <c r="BK65" s="51"/>
      <c r="BL65" s="51"/>
      <c r="BM65" s="51"/>
      <c r="BN65" s="51"/>
      <c r="BO65" s="51"/>
      <c r="BP65" s="51"/>
      <c r="BQ65" s="51"/>
      <c r="BR65" s="51"/>
      <c r="BS65" s="51"/>
      <c r="BT65" s="51"/>
      <c r="BU65" s="51"/>
      <c r="BV65" s="51"/>
      <c r="BW65" s="51"/>
      <c r="BX65" s="51"/>
      <c r="BY65" s="51"/>
      <c r="BZ65" s="51"/>
      <c r="CA65" s="51"/>
      <c r="CB65" s="51"/>
      <c r="CC65" s="51"/>
      <c r="CD65" s="51"/>
      <c r="CE65" s="51"/>
      <c r="CF65" s="51"/>
      <c r="CG65" s="51"/>
      <c r="CH65" s="51"/>
      <c r="CI65" s="51"/>
      <c r="CJ65" s="51"/>
      <c r="CK65" s="51"/>
      <c r="CL65" s="51"/>
      <c r="CM65" s="51"/>
      <c r="CN65" s="51"/>
      <c r="CO65" s="51"/>
      <c r="CP65" s="51"/>
      <c r="CQ65" s="51"/>
      <c r="CR65" s="51"/>
      <c r="CS65" s="51"/>
      <c r="CT65" s="51"/>
      <c r="CU65" s="51"/>
      <c r="CV65" s="51"/>
      <c r="CW65" s="51"/>
      <c r="CX65" s="51"/>
      <c r="CY65" s="51"/>
      <c r="CZ65" s="51"/>
      <c r="DA65" s="51"/>
      <c r="DB65" s="51"/>
      <c r="DC65" s="51"/>
    </row>
    <row r="66" spans="1:107">
      <c r="A66" s="13"/>
      <c r="B66" s="95"/>
      <c r="C66" s="96"/>
      <c r="D66" s="97"/>
      <c r="E66" s="225"/>
      <c r="F66" s="226"/>
      <c r="G66" s="225"/>
      <c r="H66" s="227"/>
      <c r="I66" s="69"/>
      <c r="J66" s="98"/>
      <c r="K66" s="99"/>
      <c r="L66" s="100"/>
      <c r="M66" s="219"/>
      <c r="N66" s="220"/>
      <c r="O66" s="219"/>
      <c r="P66" s="221"/>
      <c r="Q66" s="69"/>
      <c r="R66" s="101"/>
      <c r="S66" s="102"/>
      <c r="T66" s="103"/>
      <c r="U66" s="235"/>
      <c r="V66" s="236"/>
      <c r="W66" s="237"/>
      <c r="X66" s="238"/>
      <c r="Y66" s="16"/>
      <c r="Z66" s="231"/>
      <c r="AA66" s="232"/>
      <c r="AB66" s="232"/>
      <c r="AC66" s="232"/>
      <c r="AD66" s="232"/>
      <c r="AE66" s="232"/>
      <c r="AF66" s="233"/>
      <c r="AG66" s="25"/>
      <c r="AH66" s="51"/>
      <c r="AI66" s="109"/>
      <c r="AJ66" s="109"/>
      <c r="AK66" s="109"/>
      <c r="AL66" s="109"/>
      <c r="AM66" s="109"/>
      <c r="AN66" s="109"/>
      <c r="AO66" s="109"/>
      <c r="AP66" s="109"/>
      <c r="AQ66" s="109"/>
      <c r="AR66" s="109"/>
      <c r="AS66" s="109"/>
      <c r="AT66" s="109"/>
      <c r="AU66" s="109"/>
      <c r="AV66" s="109"/>
      <c r="AW66" s="109"/>
      <c r="AX66" s="109"/>
      <c r="AY66" s="109"/>
      <c r="AZ66" s="109"/>
      <c r="BA66" s="109"/>
      <c r="BB66" s="109"/>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c r="CA66" s="51"/>
      <c r="CB66" s="51"/>
      <c r="CC66" s="51"/>
      <c r="CD66" s="51"/>
      <c r="CE66" s="51"/>
      <c r="CF66" s="51"/>
      <c r="CG66" s="51"/>
      <c r="CH66" s="51"/>
      <c r="CI66" s="51"/>
      <c r="CJ66" s="51"/>
      <c r="CK66" s="51"/>
      <c r="CL66" s="51"/>
      <c r="CM66" s="51"/>
      <c r="CN66" s="51"/>
      <c r="CO66" s="51"/>
      <c r="CP66" s="51"/>
      <c r="CQ66" s="51"/>
      <c r="CR66" s="51"/>
      <c r="CS66" s="51"/>
      <c r="CT66" s="51"/>
      <c r="CU66" s="51"/>
      <c r="CV66" s="51"/>
      <c r="CW66" s="51"/>
      <c r="CX66" s="51"/>
      <c r="CY66" s="51"/>
      <c r="CZ66" s="51"/>
      <c r="DA66" s="51"/>
      <c r="DB66" s="51"/>
      <c r="DC66" s="51"/>
    </row>
    <row r="67" spans="1:107">
      <c r="A67" s="13"/>
      <c r="B67" s="13"/>
      <c r="C67" s="13"/>
      <c r="D67" s="13"/>
      <c r="E67" s="13"/>
      <c r="F67" s="13"/>
      <c r="G67" s="13"/>
      <c r="H67" s="13"/>
      <c r="I67" s="13"/>
      <c r="J67" s="13"/>
      <c r="K67" s="13"/>
      <c r="L67" s="13"/>
      <c r="M67" s="13"/>
      <c r="N67" s="13"/>
      <c r="O67" s="13"/>
      <c r="P67" s="13"/>
      <c r="Q67" s="13"/>
      <c r="R67" s="13"/>
      <c r="S67" s="13"/>
      <c r="T67" s="13"/>
      <c r="U67" s="13"/>
      <c r="V67" s="13"/>
      <c r="W67" s="13"/>
      <c r="X67" s="13"/>
      <c r="Y67" s="13"/>
      <c r="Z67" s="228"/>
      <c r="AA67" s="143"/>
      <c r="AB67" s="143"/>
      <c r="AC67" s="143"/>
      <c r="AD67" s="143"/>
      <c r="AE67" s="143"/>
      <c r="AF67" s="143"/>
      <c r="AG67" s="25"/>
      <c r="AH67" s="25"/>
      <c r="AI67" s="108"/>
      <c r="AJ67" s="108"/>
      <c r="AK67" s="108"/>
      <c r="AL67" s="108"/>
      <c r="AM67" s="108"/>
      <c r="AN67" s="108"/>
      <c r="AO67" s="108"/>
      <c r="AP67" s="108"/>
      <c r="AQ67" s="108"/>
      <c r="AR67" s="108"/>
      <c r="AS67" s="108"/>
      <c r="AT67" s="108"/>
      <c r="AU67" s="108"/>
      <c r="AV67" s="108"/>
      <c r="AW67" s="108"/>
      <c r="AX67" s="108"/>
      <c r="AY67" s="108"/>
      <c r="AZ67" s="108"/>
      <c r="BA67" s="108"/>
      <c r="BB67" s="108"/>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c r="DA67" s="25"/>
      <c r="DB67" s="25"/>
      <c r="DC67" s="25"/>
    </row>
    <row r="68" spans="1:107">
      <c r="A68" s="13"/>
      <c r="B68" s="13"/>
      <c r="C68" s="13"/>
      <c r="D68" s="13"/>
      <c r="E68" s="13"/>
      <c r="F68" s="13"/>
      <c r="G68" s="13"/>
      <c r="H68" s="13"/>
      <c r="I68" s="13"/>
      <c r="J68" s="13"/>
      <c r="K68" s="13"/>
      <c r="L68" s="13"/>
      <c r="M68" s="13"/>
      <c r="N68" s="13"/>
      <c r="O68" s="13"/>
      <c r="P68" s="13"/>
      <c r="Q68" s="13"/>
      <c r="R68" s="13"/>
      <c r="S68" s="13"/>
      <c r="T68" s="13"/>
      <c r="U68" s="13"/>
      <c r="V68" s="13"/>
      <c r="W68" s="13"/>
      <c r="X68" s="13"/>
      <c r="Y68" s="13"/>
      <c r="Z68" s="228"/>
      <c r="AA68" s="143"/>
      <c r="AB68" s="143"/>
      <c r="AC68" s="143"/>
      <c r="AD68" s="143"/>
      <c r="AE68" s="143"/>
      <c r="AF68" s="143"/>
      <c r="AG68" s="25"/>
      <c r="AH68" s="25"/>
      <c r="AI68" s="108"/>
      <c r="AJ68" s="108"/>
      <c r="AK68" s="108"/>
      <c r="AL68" s="108"/>
      <c r="AM68" s="108"/>
      <c r="AN68" s="108"/>
      <c r="AO68" s="108"/>
      <c r="AP68" s="108"/>
      <c r="AQ68" s="108"/>
      <c r="AR68" s="108"/>
      <c r="AS68" s="108"/>
      <c r="AT68" s="108"/>
      <c r="AU68" s="108"/>
      <c r="AV68" s="108"/>
      <c r="AW68" s="108"/>
      <c r="AX68" s="108"/>
      <c r="AY68" s="108"/>
      <c r="AZ68" s="108"/>
      <c r="BA68" s="108"/>
      <c r="BB68" s="108"/>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c r="DA68" s="25"/>
      <c r="DB68" s="25"/>
      <c r="DC68" s="25"/>
    </row>
    <row r="69" spans="1:107">
      <c r="A69" s="13"/>
      <c r="B69" s="13"/>
      <c r="C69" s="13"/>
      <c r="D69" s="13"/>
      <c r="E69" s="13"/>
      <c r="F69" s="13"/>
      <c r="G69" s="13"/>
      <c r="H69" s="13"/>
      <c r="I69" s="13"/>
      <c r="J69" s="13"/>
      <c r="K69" s="13"/>
      <c r="L69" s="13"/>
      <c r="M69" s="13"/>
      <c r="N69" s="13"/>
      <c r="O69" s="13"/>
      <c r="P69" s="13"/>
      <c r="Q69" s="13"/>
      <c r="R69" s="13"/>
      <c r="S69" s="13"/>
      <c r="T69" s="13"/>
      <c r="U69" s="13"/>
      <c r="V69" s="13"/>
      <c r="W69" s="13"/>
      <c r="X69" s="13"/>
      <c r="Y69" s="13"/>
      <c r="Z69" s="228"/>
      <c r="AA69" s="143"/>
      <c r="AB69" s="143"/>
      <c r="AC69" s="143"/>
      <c r="AD69" s="143"/>
      <c r="AE69" s="143"/>
      <c r="AF69" s="143"/>
      <c r="AG69" s="25"/>
      <c r="AH69" s="25"/>
      <c r="AI69" s="108"/>
      <c r="AJ69" s="108"/>
      <c r="AK69" s="108"/>
      <c r="AL69" s="108"/>
      <c r="AM69" s="108"/>
      <c r="AN69" s="108"/>
      <c r="AO69" s="108"/>
      <c r="AP69" s="108"/>
      <c r="AQ69" s="108"/>
      <c r="AR69" s="108"/>
      <c r="AS69" s="108"/>
      <c r="AT69" s="108"/>
      <c r="AU69" s="108"/>
      <c r="AV69" s="108"/>
      <c r="AW69" s="108"/>
      <c r="AX69" s="108"/>
      <c r="AY69" s="108"/>
      <c r="AZ69" s="108"/>
      <c r="BA69" s="108"/>
      <c r="BB69" s="108"/>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c r="DA69" s="25"/>
      <c r="DB69" s="25"/>
      <c r="DC69" s="25"/>
    </row>
    <row r="70" spans="1:107">
      <c r="A70" s="13"/>
      <c r="B70" s="13"/>
      <c r="C70" s="13"/>
      <c r="D70" s="24"/>
      <c r="E70" s="13"/>
      <c r="F70" s="13"/>
      <c r="G70" s="13"/>
      <c r="H70" s="13"/>
      <c r="I70" s="13"/>
      <c r="J70" s="13"/>
      <c r="K70" s="13"/>
      <c r="L70" s="13"/>
      <c r="M70" s="13"/>
      <c r="N70" s="13"/>
      <c r="O70" s="13"/>
      <c r="P70" s="13"/>
      <c r="Q70" s="13"/>
      <c r="R70" s="13"/>
      <c r="S70" s="13"/>
      <c r="T70" s="13"/>
      <c r="U70" s="13"/>
      <c r="V70" s="13"/>
      <c r="W70" s="13"/>
      <c r="X70" s="13"/>
      <c r="Y70" s="13"/>
      <c r="Z70" s="228"/>
      <c r="AA70" s="143"/>
      <c r="AB70" s="143"/>
      <c r="AC70" s="143"/>
      <c r="AD70" s="143"/>
      <c r="AE70" s="143"/>
      <c r="AF70" s="143"/>
      <c r="AG70" s="25"/>
      <c r="AH70" s="25"/>
      <c r="AI70" s="108"/>
      <c r="AJ70" s="108"/>
      <c r="AK70" s="108"/>
      <c r="AL70" s="108"/>
      <c r="AM70" s="108"/>
      <c r="AN70" s="108"/>
      <c r="AO70" s="108"/>
      <c r="AP70" s="108"/>
      <c r="AQ70" s="108"/>
      <c r="AR70" s="108"/>
      <c r="AS70" s="108"/>
      <c r="AT70" s="108"/>
      <c r="AU70" s="108"/>
      <c r="AV70" s="108"/>
      <c r="AW70" s="108"/>
      <c r="AX70" s="108"/>
      <c r="AY70" s="108"/>
      <c r="AZ70" s="108"/>
      <c r="BA70" s="108"/>
      <c r="BB70" s="108"/>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c r="DA70" s="25"/>
      <c r="DB70" s="25"/>
      <c r="DC70" s="25"/>
    </row>
  </sheetData>
  <sheetProtection formatCells="0" formatColumns="0" formatRows="0" insertColumns="0" insertRows="0" insertHyperlinks="0" deleteColumns="0" deleteRows="0" sort="0" autoFilter="0" pivotTables="0"/>
  <mergeCells count="206">
    <mergeCell ref="Z3:AF3"/>
    <mergeCell ref="AJ5:AO5"/>
    <mergeCell ref="Z1:AF1"/>
    <mergeCell ref="B2:H4"/>
    <mergeCell ref="Z2:AF2"/>
    <mergeCell ref="J3:M4"/>
    <mergeCell ref="N3:P4"/>
    <mergeCell ref="R3:U4"/>
    <mergeCell ref="V3:X4"/>
    <mergeCell ref="R13:S13"/>
    <mergeCell ref="Z13:AA13"/>
    <mergeCell ref="J10:K12"/>
    <mergeCell ref="R10:S12"/>
    <mergeCell ref="T12:X12"/>
    <mergeCell ref="B6:H7"/>
    <mergeCell ref="J6:P7"/>
    <mergeCell ref="R6:X7"/>
    <mergeCell ref="Z6:AF7"/>
    <mergeCell ref="B8:C8"/>
    <mergeCell ref="D8:H8"/>
    <mergeCell ref="J8:K8"/>
    <mergeCell ref="AB8:AF8"/>
    <mergeCell ref="D9:H9"/>
    <mergeCell ref="AB9:AF9"/>
    <mergeCell ref="L8:P8"/>
    <mergeCell ref="R8:S8"/>
    <mergeCell ref="B9:C9"/>
    <mergeCell ref="J9:K9"/>
    <mergeCell ref="R9:S9"/>
    <mergeCell ref="T9:X9"/>
    <mergeCell ref="T8:X8"/>
    <mergeCell ref="Z8:AA8"/>
    <mergeCell ref="Z9:AA9"/>
    <mergeCell ref="D10:H10"/>
    <mergeCell ref="L9:P9"/>
    <mergeCell ref="L10:P10"/>
    <mergeCell ref="B10:C12"/>
    <mergeCell ref="D11:H11"/>
    <mergeCell ref="D12:H12"/>
    <mergeCell ref="B13:C13"/>
    <mergeCell ref="L11:P11"/>
    <mergeCell ref="L12:P12"/>
    <mergeCell ref="J13:K13"/>
    <mergeCell ref="M31:N31"/>
    <mergeCell ref="O31:P31"/>
    <mergeCell ref="M32:N32"/>
    <mergeCell ref="O32:P32"/>
    <mergeCell ref="Z30:AA30"/>
    <mergeCell ref="AC30:AD30"/>
    <mergeCell ref="AC31:AD31"/>
    <mergeCell ref="AC32:AD32"/>
    <mergeCell ref="U31:V31"/>
    <mergeCell ref="W31:X31"/>
    <mergeCell ref="U32:V32"/>
    <mergeCell ref="W32:X32"/>
    <mergeCell ref="AB10:AF10"/>
    <mergeCell ref="AB11:AF11"/>
    <mergeCell ref="AB12:AF12"/>
    <mergeCell ref="AE31:AF31"/>
    <mergeCell ref="AE32:AF32"/>
    <mergeCell ref="AC33:AD33"/>
    <mergeCell ref="AE33:AF33"/>
    <mergeCell ref="T10:X10"/>
    <mergeCell ref="T11:X11"/>
    <mergeCell ref="Z10:AA12"/>
    <mergeCell ref="B29:H29"/>
    <mergeCell ref="J29:P29"/>
    <mergeCell ref="R29:X29"/>
    <mergeCell ref="Z29:AF29"/>
    <mergeCell ref="B30:C30"/>
    <mergeCell ref="AE30:AF30"/>
    <mergeCell ref="E33:F33"/>
    <mergeCell ref="E30:F30"/>
    <mergeCell ref="G30:H30"/>
    <mergeCell ref="E31:F31"/>
    <mergeCell ref="G31:H31"/>
    <mergeCell ref="E32:F32"/>
    <mergeCell ref="G32:H32"/>
    <mergeCell ref="G33:H33"/>
    <mergeCell ref="M33:N33"/>
    <mergeCell ref="O33:P33"/>
    <mergeCell ref="O30:P30"/>
    <mergeCell ref="R30:S30"/>
    <mergeCell ref="U30:V30"/>
    <mergeCell ref="W30:X30"/>
    <mergeCell ref="U33:V33"/>
    <mergeCell ref="W33:X33"/>
    <mergeCell ref="J30:K30"/>
    <mergeCell ref="M30:N30"/>
    <mergeCell ref="Z44:AF44"/>
    <mergeCell ref="Z46:AF48"/>
    <mergeCell ref="Z49:AF49"/>
    <mergeCell ref="Z50:AF50"/>
    <mergeCell ref="Z51:AF51"/>
    <mergeCell ref="Z52:AF52"/>
    <mergeCell ref="Z53:AF53"/>
    <mergeCell ref="Z54:AF54"/>
    <mergeCell ref="Z55:AF55"/>
    <mergeCell ref="Z56:AF56"/>
    <mergeCell ref="Z57:AF57"/>
    <mergeCell ref="Z58:AF58"/>
    <mergeCell ref="Z59:AF59"/>
    <mergeCell ref="Z60:AF60"/>
    <mergeCell ref="Z68:AF68"/>
    <mergeCell ref="Z69:AF69"/>
    <mergeCell ref="Z70:AF70"/>
    <mergeCell ref="Z61:AF61"/>
    <mergeCell ref="Z62:AF62"/>
    <mergeCell ref="Z63:AF63"/>
    <mergeCell ref="Z64:AF64"/>
    <mergeCell ref="Z65:AF65"/>
    <mergeCell ref="Z66:AF66"/>
    <mergeCell ref="Z67:AF67"/>
    <mergeCell ref="E34:F34"/>
    <mergeCell ref="M34:N34"/>
    <mergeCell ref="O34:P34"/>
    <mergeCell ref="U34:V34"/>
    <mergeCell ref="W34:X34"/>
    <mergeCell ref="AC34:AD34"/>
    <mergeCell ref="AE34:AF34"/>
    <mergeCell ref="J37:P38"/>
    <mergeCell ref="R37:X38"/>
    <mergeCell ref="G34:H34"/>
    <mergeCell ref="E35:F35"/>
    <mergeCell ref="G35:H35"/>
    <mergeCell ref="M35:N35"/>
    <mergeCell ref="O35:P35"/>
    <mergeCell ref="U35:V35"/>
    <mergeCell ref="W35:X35"/>
    <mergeCell ref="B37:H38"/>
    <mergeCell ref="AE35:AF35"/>
    <mergeCell ref="B39:C39"/>
    <mergeCell ref="D39:H39"/>
    <mergeCell ref="J39:K39"/>
    <mergeCell ref="L39:P39"/>
    <mergeCell ref="R39:S39"/>
    <mergeCell ref="T39:X39"/>
    <mergeCell ref="J40:K40"/>
    <mergeCell ref="J41:K43"/>
    <mergeCell ref="AC35:AD35"/>
    <mergeCell ref="Z37:AF39"/>
    <mergeCell ref="Z40:AF40"/>
    <mergeCell ref="Z41:AF41"/>
    <mergeCell ref="Z42:AF42"/>
    <mergeCell ref="Z43:AF43"/>
    <mergeCell ref="R40:S40"/>
    <mergeCell ref="R41:S43"/>
    <mergeCell ref="B40:C40"/>
    <mergeCell ref="D40:H40"/>
    <mergeCell ref="L40:P40"/>
    <mergeCell ref="T40:X40"/>
    <mergeCell ref="B41:C43"/>
    <mergeCell ref="L41:P41"/>
    <mergeCell ref="D43:H43"/>
    <mergeCell ref="T43:X43"/>
    <mergeCell ref="U63:V63"/>
    <mergeCell ref="U64:V64"/>
    <mergeCell ref="U65:V65"/>
    <mergeCell ref="W65:X65"/>
    <mergeCell ref="U66:V66"/>
    <mergeCell ref="W66:X66"/>
    <mergeCell ref="E63:F63"/>
    <mergeCell ref="G63:H63"/>
    <mergeCell ref="O63:P63"/>
    <mergeCell ref="W63:X63"/>
    <mergeCell ref="G64:H64"/>
    <mergeCell ref="O64:P64"/>
    <mergeCell ref="W64:X64"/>
    <mergeCell ref="M66:N66"/>
    <mergeCell ref="O66:P66"/>
    <mergeCell ref="E64:F64"/>
    <mergeCell ref="E65:F65"/>
    <mergeCell ref="G65:H65"/>
    <mergeCell ref="M65:N65"/>
    <mergeCell ref="O65:P65"/>
    <mergeCell ref="E66:F66"/>
    <mergeCell ref="G66:H66"/>
    <mergeCell ref="M63:N63"/>
    <mergeCell ref="M64:N64"/>
    <mergeCell ref="R44:S44"/>
    <mergeCell ref="T41:X41"/>
    <mergeCell ref="T42:X42"/>
    <mergeCell ref="L42:P42"/>
    <mergeCell ref="L43:P43"/>
    <mergeCell ref="E62:F62"/>
    <mergeCell ref="G62:H62"/>
    <mergeCell ref="M62:N62"/>
    <mergeCell ref="O62:P62"/>
    <mergeCell ref="U62:V62"/>
    <mergeCell ref="W62:X62"/>
    <mergeCell ref="D41:H41"/>
    <mergeCell ref="D42:H42"/>
    <mergeCell ref="R60:X60"/>
    <mergeCell ref="R61:S61"/>
    <mergeCell ref="U61:V61"/>
    <mergeCell ref="W61:X61"/>
    <mergeCell ref="B44:C44"/>
    <mergeCell ref="B60:H60"/>
    <mergeCell ref="B61:C61"/>
    <mergeCell ref="E61:F61"/>
    <mergeCell ref="G61:H61"/>
    <mergeCell ref="J44:K44"/>
    <mergeCell ref="J60:P60"/>
    <mergeCell ref="J61:K61"/>
    <mergeCell ref="M61:N61"/>
    <mergeCell ref="O61:P61"/>
  </mergeCells>
  <conditionalFormatting sqref="C45:H59 C62:H66 C14:H28 C31:H35">
    <cfRule type="expression" dxfId="25" priority="11">
      <formula>$B14="✓"</formula>
    </cfRule>
  </conditionalFormatting>
  <conditionalFormatting sqref="D9:H12 B14:H28 B31:H35">
    <cfRule type="expression" dxfId="24" priority="4">
      <formula>$D$9="✓"</formula>
    </cfRule>
  </conditionalFormatting>
  <conditionalFormatting sqref="D40:H43 B45:H59 B62:H66">
    <cfRule type="expression" dxfId="23" priority="8">
      <formula>$D$40="✓"</formula>
    </cfRule>
  </conditionalFormatting>
  <conditionalFormatting sqref="K45:P59 K62:P66 K14:P28 K31:P35">
    <cfRule type="expression" dxfId="22" priority="12">
      <formula>$J14="✓"</formula>
    </cfRule>
  </conditionalFormatting>
  <conditionalFormatting sqref="L9:P12 J14:P28 J31:P35">
    <cfRule type="expression" dxfId="21" priority="5">
      <formula>$L$9="✓"</formula>
    </cfRule>
  </conditionalFormatting>
  <conditionalFormatting sqref="L40:P43 J45:P59 J62:P66">
    <cfRule type="expression" dxfId="20" priority="9">
      <formula>$L$40="✓"</formula>
    </cfRule>
  </conditionalFormatting>
  <conditionalFormatting sqref="S45:X59 S62:X66 S14:X28 S31:X35">
    <cfRule type="expression" dxfId="19" priority="13">
      <formula>$R14="✓"</formula>
    </cfRule>
  </conditionalFormatting>
  <conditionalFormatting sqref="T9:X12 R14:X28 R31:X35">
    <cfRule type="expression" dxfId="18" priority="6">
      <formula>$T$9="✓"</formula>
    </cfRule>
  </conditionalFormatting>
  <conditionalFormatting sqref="T40:X43 R45:X59 R62:X66">
    <cfRule type="expression" dxfId="17" priority="10">
      <formula>$T$40="✓"</formula>
    </cfRule>
  </conditionalFormatting>
  <conditionalFormatting sqref="AA14:AF28 AA31:AF35">
    <cfRule type="expression" dxfId="16" priority="14">
      <formula>$Z14="✓"</formula>
    </cfRule>
  </conditionalFormatting>
  <conditionalFormatting sqref="AB9:AF12 Z14:AF28 Z31:AF35">
    <cfRule type="expression" dxfId="15" priority="7">
      <formula>$AB$9="✓"</formula>
    </cfRule>
  </conditionalFormatting>
  <conditionalFormatting sqref="AH6">
    <cfRule type="expression" dxfId="14" priority="1">
      <formula>INDIRECT("R[35]C[4]",FALSE)=1</formula>
    </cfRule>
  </conditionalFormatting>
  <conditionalFormatting sqref="AI6 AH17:AH18">
    <cfRule type="expression" dxfId="13" priority="2">
      <formula>INDIRECT("RC[4]",FALSE)</formula>
    </cfRule>
    <cfRule type="expression" dxfId="12" priority="3">
      <formula>INDIRECT("RC[3]",FALSE)</formula>
    </cfRule>
  </conditionalFormatting>
  <dataValidations count="7">
    <dataValidation type="list" allowBlank="1" showErrorMessage="1" sqref="S45:S59" xr:uid="{00000000-0002-0000-0700-000000000000}">
      <formula1>$AJ$12:DC$12</formula1>
    </dataValidation>
    <dataValidation type="list" allowBlank="1" showErrorMessage="1" sqref="AA14:AA28" xr:uid="{00000000-0002-0000-0700-000001000000}">
      <formula1>$AJ$9:DC$9</formula1>
    </dataValidation>
    <dataValidation type="list" allowBlank="1" showErrorMessage="1" sqref="K45:K59" xr:uid="{00000000-0002-0000-0700-000002000000}">
      <formula1>$AJ$11:DC$11</formula1>
    </dataValidation>
    <dataValidation type="list" allowBlank="1" showErrorMessage="1" sqref="C14:C28" xr:uid="{00000000-0002-0000-0700-000003000000}">
      <formula1>$AJ$6:DC$6</formula1>
    </dataValidation>
    <dataValidation type="list" allowBlank="1" showErrorMessage="1" sqref="C45:C59" xr:uid="{00000000-0002-0000-0700-000004000000}">
      <formula1>$AJ$10:DC$10</formula1>
    </dataValidation>
    <dataValidation type="list" allowBlank="1" showErrorMessage="1" sqref="K14:K28" xr:uid="{00000000-0002-0000-0700-000005000000}">
      <formula1>$AJ$7:DC$7</formula1>
    </dataValidation>
    <dataValidation type="list" allowBlank="1" showErrorMessage="1" sqref="S14:S28" xr:uid="{00000000-0002-0000-0700-000006000000}">
      <formula1>$AJ$8:DC$8</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r:uid="{00000000-0002-0000-0700-000007000000}">
          <x14:formula1>
            <xm:f>Setup!$AB$7:$AL$7</xm:f>
          </x14:formula1>
          <xm:sqref>D10:D12 L10:L12 T10:T12 AB10:AB12 D41:D43 L41:L43 T41:T43</xm:sqref>
        </x14:dataValidation>
        <x14:dataValidation type="list" allowBlank="1" showErrorMessage="1" xr:uid="{00000000-0002-0000-0700-000008000000}">
          <x14:formula1>
            <xm:f>Setup!$C$9:$E$38</xm:f>
          </x14:formula1>
          <xm:sqref>C31:C35 K31:K35 S31:S35 AA31:AA35 C62:C66 K62:K66 S62:S66</xm:sqref>
        </x14:dataValidation>
        <x14:dataValidation type="list" allowBlank="1" showInputMessage="1" showErrorMessage="1" xr:uid="{00000000-0002-0000-0700-000009000000}">
          <x14:formula1>
            <xm:f>Calendar!$AQ$7:$AQ$8</xm:f>
          </x14:formula1>
          <xm:sqref>D9:H9 L9:P9 T9:X9 AB9:AF9 B14:B28 J14:J28 R14:R28 Z14:Z28 B31:B35 J31:J35 R31:R35 Z31:Z35 D40:H40 L40:P40 T40:X40 B45:B59 J45:J59 R45:R59 B62:B66 J62:J66 R62:R66</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outlinePr summaryBelow="0" summaryRight="0"/>
  </sheetPr>
  <dimension ref="A1:BD59"/>
  <sheetViews>
    <sheetView showGridLines="0" workbookViewId="0">
      <selection activeCell="AM18" sqref="AM18"/>
    </sheetView>
  </sheetViews>
  <sheetFormatPr baseColWidth="10" defaultColWidth="12.6640625" defaultRowHeight="13"/>
  <cols>
    <col min="1" max="1" width="2.6640625" customWidth="1"/>
    <col min="2" max="2" width="3.83203125" customWidth="1"/>
    <col min="3" max="4" width="3.1640625" customWidth="1"/>
    <col min="5" max="5" width="7.6640625" customWidth="1"/>
    <col min="6" max="6" width="5.1640625" customWidth="1"/>
    <col min="7" max="7" width="3.83203125" customWidth="1"/>
    <col min="8" max="9" width="3.1640625" customWidth="1"/>
    <col min="10" max="10" width="3.83203125" customWidth="1"/>
    <col min="11" max="11" width="8.83203125" customWidth="1"/>
    <col min="12" max="12" width="3.83203125" customWidth="1"/>
    <col min="13" max="14" width="3.1640625" customWidth="1"/>
    <col min="15" max="15" width="7.6640625" customWidth="1"/>
    <col min="16" max="16" width="5.1640625" customWidth="1"/>
    <col min="17" max="17" width="3.83203125" customWidth="1"/>
    <col min="18" max="19" width="3.1640625" customWidth="1"/>
    <col min="20" max="20" width="7.6640625" customWidth="1"/>
    <col min="21" max="21" width="5.1640625" customWidth="1"/>
    <col min="22" max="22" width="3.83203125" customWidth="1"/>
    <col min="23" max="24" width="3.1640625" customWidth="1"/>
    <col min="25" max="25" width="7.6640625" customWidth="1"/>
    <col min="26" max="26" width="5.1640625" customWidth="1"/>
    <col min="27" max="27" width="3.83203125" customWidth="1"/>
    <col min="28" max="29" width="3.1640625" customWidth="1"/>
    <col min="30" max="30" width="7.6640625" customWidth="1"/>
    <col min="31" max="31" width="5.1640625" customWidth="1"/>
    <col min="32" max="32" width="3.83203125" customWidth="1"/>
    <col min="33" max="34" width="3.1640625" customWidth="1"/>
    <col min="35" max="35" width="7.6640625" customWidth="1"/>
    <col min="36" max="37" width="5.1640625" customWidth="1"/>
    <col min="38" max="38" width="13" customWidth="1"/>
    <col min="39" max="39" width="2.6640625" customWidth="1"/>
    <col min="40" max="40" width="21.1640625" style="61" hidden="1" customWidth="1"/>
    <col min="41" max="41" width="8.33203125" style="61" hidden="1" customWidth="1"/>
    <col min="42" max="42" width="15.6640625" style="61" hidden="1" customWidth="1"/>
    <col min="43" max="43" width="18.6640625" style="61" hidden="1" customWidth="1"/>
    <col min="44" max="44" width="11.6640625" style="61" hidden="1" customWidth="1"/>
    <col min="45" max="45" width="9.6640625" style="61" hidden="1" customWidth="1"/>
    <col min="46" max="48" width="6.5" style="61" hidden="1" customWidth="1"/>
    <col min="49" max="49" width="12.1640625" style="61" hidden="1" customWidth="1"/>
    <col min="50" max="56" width="6.5" style="61" hidden="1" customWidth="1"/>
  </cols>
  <sheetData>
    <row r="1" spans="1:56" ht="18.75" customHeight="1">
      <c r="A1" s="2"/>
      <c r="B1" s="29"/>
      <c r="C1" s="2"/>
      <c r="D1" s="2"/>
      <c r="E1" s="2"/>
      <c r="F1" s="2"/>
      <c r="G1" s="29"/>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10"/>
      <c r="AL1" s="2"/>
      <c r="AM1" s="2"/>
      <c r="AN1" s="113"/>
      <c r="AO1" s="113"/>
      <c r="AP1" s="113"/>
      <c r="AQ1" s="113"/>
      <c r="AR1" s="113"/>
      <c r="AS1" s="114"/>
      <c r="AT1" s="113"/>
      <c r="AU1" s="113"/>
      <c r="AV1" s="113"/>
      <c r="AW1" s="113"/>
      <c r="AX1" s="113"/>
      <c r="AY1" s="113"/>
      <c r="AZ1" s="113"/>
      <c r="BA1" s="113"/>
      <c r="BB1" s="113"/>
      <c r="BC1" s="113"/>
      <c r="BD1" s="113"/>
    </row>
    <row r="2" spans="1:56" ht="18.75" customHeight="1">
      <c r="A2" s="2"/>
      <c r="B2" s="329">
        <f>Setup!O4</f>
        <v>46191</v>
      </c>
      <c r="C2" s="143"/>
      <c r="D2" s="143"/>
      <c r="E2" s="143"/>
      <c r="F2" s="143"/>
      <c r="G2" s="143"/>
      <c r="H2" s="143"/>
      <c r="I2" s="143"/>
      <c r="J2" s="2"/>
      <c r="K2" s="2"/>
      <c r="L2" s="2"/>
      <c r="M2" s="2"/>
      <c r="N2" s="2"/>
      <c r="O2" s="2"/>
      <c r="P2" s="2"/>
      <c r="Q2" s="2"/>
      <c r="R2" s="2"/>
      <c r="S2" s="2"/>
      <c r="T2" s="2"/>
      <c r="U2" s="2"/>
      <c r="V2" s="2"/>
      <c r="W2" s="2"/>
      <c r="X2" s="2"/>
      <c r="Y2" s="2"/>
      <c r="Z2" s="2"/>
      <c r="AA2" s="2"/>
      <c r="AB2" s="2"/>
      <c r="AC2" s="2"/>
      <c r="AD2" s="2"/>
      <c r="AE2" s="2"/>
      <c r="AF2" s="2"/>
      <c r="AG2" s="2"/>
      <c r="AH2" s="2"/>
      <c r="AI2" s="2"/>
      <c r="AJ2" s="2"/>
      <c r="AK2" s="333" t="e" vm="1">
        <v>#VALUE!</v>
      </c>
      <c r="AL2" s="148"/>
      <c r="AM2" s="2"/>
      <c r="AN2" s="113"/>
      <c r="AO2" s="113"/>
      <c r="AP2" s="113"/>
      <c r="AQ2" s="113"/>
      <c r="AR2" s="113"/>
      <c r="AS2" s="114"/>
      <c r="AT2" s="113"/>
      <c r="AU2" s="113"/>
      <c r="AV2" s="113"/>
      <c r="AW2" s="113"/>
      <c r="AX2" s="113"/>
      <c r="AY2" s="113"/>
      <c r="AZ2" s="113"/>
      <c r="BA2" s="113"/>
      <c r="BB2" s="113"/>
      <c r="BC2" s="113"/>
      <c r="BD2" s="113"/>
    </row>
    <row r="3" spans="1:56" ht="18.75" customHeight="1">
      <c r="A3" s="2"/>
      <c r="B3" s="143"/>
      <c r="C3" s="143"/>
      <c r="D3" s="143"/>
      <c r="E3" s="143"/>
      <c r="F3" s="143"/>
      <c r="G3" s="143"/>
      <c r="H3" s="143"/>
      <c r="I3" s="143"/>
      <c r="J3" s="2"/>
      <c r="K3" s="334" t="s">
        <v>100</v>
      </c>
      <c r="L3" s="143"/>
      <c r="M3" s="143"/>
      <c r="N3" s="143"/>
      <c r="O3" s="143"/>
      <c r="P3" s="143"/>
      <c r="Q3" s="143"/>
      <c r="R3" s="143"/>
      <c r="S3" s="2"/>
      <c r="T3" s="335" t="s">
        <v>101</v>
      </c>
      <c r="U3" s="143"/>
      <c r="V3" s="143"/>
      <c r="W3" s="143"/>
      <c r="X3" s="143"/>
      <c r="Y3" s="143"/>
      <c r="Z3" s="143"/>
      <c r="AA3" s="143"/>
      <c r="AB3" s="2"/>
      <c r="AC3" s="336" t="s">
        <v>102</v>
      </c>
      <c r="AD3" s="143"/>
      <c r="AE3" s="143"/>
      <c r="AF3" s="143"/>
      <c r="AG3" s="143"/>
      <c r="AH3" s="143"/>
      <c r="AI3" s="143"/>
      <c r="AJ3" s="2"/>
      <c r="AK3" s="148"/>
      <c r="AL3" s="148"/>
      <c r="AM3" s="2"/>
      <c r="AN3" s="113"/>
      <c r="AO3" s="113"/>
      <c r="AP3" s="113"/>
      <c r="AQ3" s="113"/>
      <c r="AR3" s="113"/>
      <c r="AS3" s="114"/>
      <c r="AT3" s="113"/>
      <c r="AU3" s="113"/>
      <c r="AV3" s="113"/>
      <c r="AW3" s="113"/>
      <c r="AX3" s="113"/>
      <c r="AY3" s="113"/>
      <c r="AZ3" s="113"/>
      <c r="BA3" s="113"/>
      <c r="BB3" s="113"/>
      <c r="BC3" s="113"/>
      <c r="BD3" s="113"/>
    </row>
    <row r="4" spans="1:56" ht="18.75" customHeight="1">
      <c r="A4" s="2"/>
      <c r="B4" s="143"/>
      <c r="C4" s="143"/>
      <c r="D4" s="143"/>
      <c r="E4" s="143"/>
      <c r="F4" s="143"/>
      <c r="G4" s="143"/>
      <c r="H4" s="143"/>
      <c r="I4" s="143"/>
      <c r="J4" s="2"/>
      <c r="K4" s="337">
        <f>COUNTIF(AU18:BA23,"&gt;0")</f>
        <v>0</v>
      </c>
      <c r="L4" s="143"/>
      <c r="M4" s="143"/>
      <c r="N4" s="143"/>
      <c r="O4" s="143"/>
      <c r="P4" s="143"/>
      <c r="Q4" s="143"/>
      <c r="R4" s="143"/>
      <c r="S4" s="30"/>
      <c r="T4" s="338">
        <f ca="1">COUNTIF(AU10:BA15,"=1")</f>
        <v>0</v>
      </c>
      <c r="U4" s="143"/>
      <c r="V4" s="143"/>
      <c r="W4" s="143"/>
      <c r="X4" s="143"/>
      <c r="Y4" s="143"/>
      <c r="Z4" s="143"/>
      <c r="AA4" s="143"/>
      <c r="AB4" s="31"/>
      <c r="AC4" s="339">
        <f>42-(COUNTIF(C21,"")+COUNTIF(H21,"")+COUNTIF(M21,"")+COUNTIF(R21,"")+COUNTIF(W21,"")+COUNTIF(AB21,"")+COUNTIF(AG21,"")+COUNTIF(C26,"")+COUNTIF(H26,"")+COUNTIF(M26,"")+COUNTIF(R26,"")+COUNTIF(W26,"")+COUNTIF(AB26,"")+COUNTIF(AG26,"")+COUNTIF(C31,"")+COUNTIF(H31,"")+COUNTIF(M31,"")+COUNTIF(R31,"")+COUNTIF(W31,"")+COUNTIF(AB31,"")+COUNTIF(AG31,"")+COUNTIF(C36,"")+COUNTIF(H36,"")+COUNTIF(M36,"")+COUNTIF(R36,"")+COUNTIF(W36,"")+COUNTIF(AB36,"")+COUNTIF(AG36,"")+COUNTIF(C41,"")+COUNTIF(H41,"")+COUNTIF(M41,"")+COUNTIF(R41,"")+COUNTIF(W41,"")+COUNTIF(AB41,"")+COUNTIF(AG41,"")+COUNTIF(C46,"")+COUNTIF(H46,"")+COUNTIF(M46,"")+COUNTIF(R46,"")+COUNTIF(W46,"")+COUNTIF(AB46,"")+COUNTIF(AG46,""))</f>
        <v>0</v>
      </c>
      <c r="AD4" s="143"/>
      <c r="AE4" s="143"/>
      <c r="AF4" s="143"/>
      <c r="AG4" s="143"/>
      <c r="AH4" s="143"/>
      <c r="AI4" s="143"/>
      <c r="AJ4" s="2"/>
      <c r="AK4" s="148"/>
      <c r="AL4" s="148"/>
      <c r="AM4" s="2"/>
      <c r="AN4" s="113"/>
      <c r="AO4" s="113"/>
      <c r="AP4" s="113"/>
      <c r="AQ4" s="113"/>
      <c r="AR4" s="113"/>
      <c r="AS4" s="114"/>
      <c r="AT4" s="113"/>
      <c r="AU4" s="113"/>
      <c r="AV4" s="113"/>
      <c r="AW4" s="113"/>
      <c r="AX4" s="113"/>
      <c r="AY4" s="113"/>
      <c r="AZ4" s="113"/>
      <c r="BA4" s="113"/>
      <c r="BB4" s="113"/>
      <c r="BC4" s="113"/>
      <c r="BD4" s="113"/>
    </row>
    <row r="5" spans="1:56" ht="18.75" customHeight="1">
      <c r="A5" s="2"/>
      <c r="B5" s="330" t="s">
        <v>103</v>
      </c>
      <c r="C5" s="143"/>
      <c r="D5" s="143"/>
      <c r="E5" s="143"/>
      <c r="F5" s="143"/>
      <c r="G5" s="143"/>
      <c r="H5" s="143"/>
      <c r="I5" s="143"/>
      <c r="J5" s="2"/>
      <c r="K5" s="143"/>
      <c r="L5" s="143"/>
      <c r="M5" s="143"/>
      <c r="N5" s="143"/>
      <c r="O5" s="143"/>
      <c r="P5" s="143"/>
      <c r="Q5" s="143"/>
      <c r="R5" s="143"/>
      <c r="S5" s="31"/>
      <c r="T5" s="143"/>
      <c r="U5" s="143"/>
      <c r="V5" s="143"/>
      <c r="W5" s="143"/>
      <c r="X5" s="143"/>
      <c r="Y5" s="143"/>
      <c r="Z5" s="143"/>
      <c r="AA5" s="143"/>
      <c r="AB5" s="31"/>
      <c r="AC5" s="143"/>
      <c r="AD5" s="143"/>
      <c r="AE5" s="143"/>
      <c r="AF5" s="143"/>
      <c r="AG5" s="143"/>
      <c r="AH5" s="143"/>
      <c r="AI5" s="143"/>
      <c r="AJ5" s="2"/>
      <c r="AK5" s="148"/>
      <c r="AL5" s="148"/>
      <c r="AM5" s="2"/>
      <c r="AN5" s="113"/>
      <c r="AO5" s="113"/>
      <c r="AP5" s="113"/>
      <c r="AQ5" s="113"/>
      <c r="AR5" s="113"/>
      <c r="AS5" s="114"/>
      <c r="AT5" s="113"/>
      <c r="AU5" s="113"/>
      <c r="AV5" s="113"/>
      <c r="AW5" s="113"/>
      <c r="AX5" s="113"/>
      <c r="AY5" s="113"/>
      <c r="AZ5" s="113"/>
      <c r="BA5" s="113"/>
      <c r="BB5" s="113"/>
      <c r="BC5" s="113"/>
      <c r="BD5" s="113"/>
    </row>
    <row r="6" spans="1:56" ht="18.75" customHeight="1">
      <c r="A6" s="2"/>
      <c r="B6" s="1"/>
      <c r="C6" s="1"/>
      <c r="D6" s="1"/>
      <c r="E6" s="1"/>
      <c r="F6" s="1"/>
      <c r="G6" s="1"/>
      <c r="H6" s="1"/>
      <c r="I6" s="1"/>
      <c r="J6" s="2"/>
      <c r="K6" s="2"/>
      <c r="L6" s="2"/>
      <c r="M6" s="2"/>
      <c r="N6" s="2"/>
      <c r="O6" s="2"/>
      <c r="P6" s="2"/>
      <c r="Q6" s="2"/>
      <c r="R6" s="2"/>
      <c r="S6" s="2"/>
      <c r="T6" s="2"/>
      <c r="U6" s="2"/>
      <c r="V6" s="2"/>
      <c r="W6" s="2"/>
      <c r="X6" s="2"/>
      <c r="Y6" s="2"/>
      <c r="Z6" s="2"/>
      <c r="AA6" s="2"/>
      <c r="AB6" s="2"/>
      <c r="AC6" s="2"/>
      <c r="AD6" s="2"/>
      <c r="AE6" s="2"/>
      <c r="AF6" s="2"/>
      <c r="AG6" s="2"/>
      <c r="AH6" s="2"/>
      <c r="AI6" s="2"/>
      <c r="AJ6" s="2"/>
      <c r="AK6" s="10"/>
      <c r="AL6" s="2"/>
      <c r="AM6" s="2"/>
      <c r="AN6" s="113"/>
      <c r="AO6" s="113"/>
      <c r="AP6" s="113"/>
      <c r="AQ6" s="113"/>
      <c r="AR6" s="113"/>
      <c r="AS6" s="114"/>
      <c r="AT6" s="113"/>
      <c r="AU6" s="113"/>
      <c r="AV6" s="113"/>
      <c r="AW6" s="113"/>
      <c r="AX6" s="113"/>
      <c r="AY6" s="113"/>
      <c r="AZ6" s="113"/>
      <c r="BA6" s="113"/>
      <c r="BB6" s="113"/>
      <c r="BC6" s="113"/>
      <c r="BD6" s="113"/>
    </row>
    <row r="7" spans="1:56" ht="18.75" customHeight="1">
      <c r="A7" s="2"/>
      <c r="B7" s="32"/>
      <c r="C7" s="33"/>
      <c r="D7" s="33"/>
      <c r="E7" s="33"/>
      <c r="F7" s="33"/>
      <c r="G7" s="32"/>
      <c r="H7" s="33"/>
      <c r="I7" s="33"/>
      <c r="J7" s="2"/>
      <c r="K7" s="2"/>
      <c r="L7" s="2"/>
      <c r="M7" s="2"/>
      <c r="N7" s="2"/>
      <c r="O7" s="2"/>
      <c r="P7" s="2"/>
      <c r="Q7" s="2"/>
      <c r="R7" s="2"/>
      <c r="S7" s="2"/>
      <c r="T7" s="2"/>
      <c r="U7" s="2"/>
      <c r="V7" s="2"/>
      <c r="W7" s="2"/>
      <c r="X7" s="2"/>
      <c r="Y7" s="2"/>
      <c r="Z7" s="2"/>
      <c r="AA7" s="2"/>
      <c r="AB7" s="2"/>
      <c r="AC7" s="2"/>
      <c r="AD7" s="2"/>
      <c r="AE7" s="2"/>
      <c r="AF7" s="2"/>
      <c r="AG7" s="2"/>
      <c r="AH7" s="2"/>
      <c r="AI7" s="2"/>
      <c r="AJ7" s="2"/>
      <c r="AK7" s="10"/>
      <c r="AL7" s="2"/>
      <c r="AM7" s="2"/>
      <c r="AN7" s="113"/>
      <c r="AO7" s="113">
        <f ca="1">SUMPRODUCT($AO$11:$AO$52,$AP$11:$AP$52)</f>
        <v>0</v>
      </c>
      <c r="AP7" s="113" t="s">
        <v>104</v>
      </c>
      <c r="AQ7" s="113" t="s">
        <v>82</v>
      </c>
      <c r="AR7" s="113"/>
      <c r="AS7" s="114"/>
      <c r="AT7" s="113"/>
      <c r="AU7" s="113"/>
      <c r="AV7" s="113"/>
      <c r="AW7" s="113"/>
      <c r="AX7" s="113"/>
      <c r="AY7" s="113"/>
      <c r="AZ7" s="113"/>
      <c r="BA7" s="113"/>
      <c r="BB7" s="113"/>
      <c r="BC7" s="113"/>
      <c r="BD7" s="113"/>
    </row>
    <row r="8" spans="1:56" ht="18.75" customHeight="1">
      <c r="A8" s="2"/>
      <c r="B8" s="32"/>
      <c r="C8" s="33"/>
      <c r="D8" s="33"/>
      <c r="E8" s="33"/>
      <c r="F8" s="33"/>
      <c r="G8" s="32"/>
      <c r="H8" s="33"/>
      <c r="I8" s="33"/>
      <c r="J8" s="2"/>
      <c r="K8" s="2"/>
      <c r="L8" s="2"/>
      <c r="M8" s="2"/>
      <c r="N8" s="2"/>
      <c r="O8" s="2"/>
      <c r="P8" s="2"/>
      <c r="Q8" s="2"/>
      <c r="R8" s="2"/>
      <c r="S8" s="2"/>
      <c r="T8" s="2"/>
      <c r="U8" s="2"/>
      <c r="V8" s="2"/>
      <c r="W8" s="2"/>
      <c r="X8" s="2"/>
      <c r="Y8" s="2"/>
      <c r="Z8" s="2"/>
      <c r="AA8" s="2"/>
      <c r="AB8" s="2"/>
      <c r="AC8" s="2"/>
      <c r="AD8" s="2"/>
      <c r="AE8" s="2"/>
      <c r="AF8" s="2"/>
      <c r="AG8" s="2"/>
      <c r="AH8" s="2"/>
      <c r="AI8" s="2"/>
      <c r="AJ8" s="2"/>
      <c r="AK8" s="10"/>
      <c r="AL8" s="2"/>
      <c r="AM8" s="2"/>
      <c r="AN8" s="113"/>
      <c r="AO8" s="113">
        <f ca="1">SUM($AP$11:$AP$52)-$AO$7</f>
        <v>0</v>
      </c>
      <c r="AP8" s="113" t="s">
        <v>105</v>
      </c>
      <c r="AQ8" s="113"/>
      <c r="AR8" s="113"/>
      <c r="AS8" s="114"/>
      <c r="AT8" s="113"/>
      <c r="AU8" s="113"/>
      <c r="AV8" s="113"/>
      <c r="AW8" s="113"/>
      <c r="AX8" s="113"/>
      <c r="AY8" s="113"/>
      <c r="AZ8" s="113"/>
      <c r="BA8" s="113"/>
      <c r="BB8" s="113"/>
      <c r="BC8" s="113"/>
      <c r="BD8" s="113"/>
    </row>
    <row r="9" spans="1:56" ht="18.75" customHeight="1">
      <c r="A9" s="2"/>
      <c r="B9" s="32"/>
      <c r="C9" s="33"/>
      <c r="D9" s="33"/>
      <c r="E9" s="33"/>
      <c r="F9" s="33"/>
      <c r="G9" s="32"/>
      <c r="H9" s="33"/>
      <c r="I9" s="33"/>
      <c r="J9" s="2"/>
      <c r="K9" s="2"/>
      <c r="L9" s="2"/>
      <c r="M9" s="2"/>
      <c r="N9" s="2"/>
      <c r="O9" s="2"/>
      <c r="P9" s="2"/>
      <c r="Q9" s="2"/>
      <c r="R9" s="2"/>
      <c r="S9" s="2"/>
      <c r="T9" s="2"/>
      <c r="U9" s="2"/>
      <c r="V9" s="2"/>
      <c r="W9" s="2"/>
      <c r="X9" s="2"/>
      <c r="Y9" s="2"/>
      <c r="Z9" s="2"/>
      <c r="AA9" s="2"/>
      <c r="AB9" s="2"/>
      <c r="AC9" s="2"/>
      <c r="AD9" s="2"/>
      <c r="AE9" s="2"/>
      <c r="AF9" s="2"/>
      <c r="AG9" s="2"/>
      <c r="AH9" s="2"/>
      <c r="AI9" s="2"/>
      <c r="AJ9" s="2"/>
      <c r="AK9" s="10"/>
      <c r="AL9" s="2"/>
      <c r="AM9" s="2"/>
      <c r="AN9" s="113"/>
      <c r="AO9" s="113"/>
      <c r="AP9" s="113"/>
      <c r="AQ9" s="113"/>
      <c r="AR9" s="113"/>
      <c r="AS9" s="114"/>
      <c r="AT9" s="113"/>
      <c r="AU9" s="113"/>
      <c r="AV9" s="113"/>
      <c r="AW9" s="113"/>
      <c r="AX9" s="113"/>
      <c r="AY9" s="113"/>
      <c r="AZ9" s="113"/>
      <c r="BA9" s="113"/>
      <c r="BB9" s="113"/>
      <c r="BC9" s="113"/>
      <c r="BD9" s="113"/>
    </row>
    <row r="10" spans="1:56" ht="18.75" customHeight="1">
      <c r="A10" s="2"/>
      <c r="B10" s="32"/>
      <c r="C10" s="33"/>
      <c r="D10" s="33"/>
      <c r="E10" s="33"/>
      <c r="F10" s="33"/>
      <c r="G10" s="32"/>
      <c r="H10" s="33"/>
      <c r="I10" s="33"/>
      <c r="J10" s="2"/>
      <c r="K10" s="315"/>
      <c r="L10" s="143"/>
      <c r="M10" s="143"/>
      <c r="N10" s="143"/>
      <c r="O10" s="143"/>
      <c r="P10" s="143"/>
      <c r="Q10" s="2"/>
      <c r="R10" s="315"/>
      <c r="S10" s="143"/>
      <c r="T10" s="143"/>
      <c r="U10" s="143"/>
      <c r="V10" s="143"/>
      <c r="W10" s="143"/>
      <c r="X10" s="143"/>
      <c r="Y10" s="143"/>
      <c r="Z10" s="143"/>
      <c r="AA10" s="143"/>
      <c r="AB10" s="2"/>
      <c r="AC10" s="2"/>
      <c r="AD10" s="2"/>
      <c r="AE10" s="2"/>
      <c r="AF10" s="2"/>
      <c r="AG10" s="2"/>
      <c r="AH10" s="2"/>
      <c r="AI10" s="2"/>
      <c r="AJ10" s="2"/>
      <c r="AK10" s="10"/>
      <c r="AL10" s="2"/>
      <c r="AM10" s="2"/>
      <c r="AN10" s="331" t="s">
        <v>106</v>
      </c>
      <c r="AO10" s="295"/>
      <c r="AP10" s="295"/>
      <c r="AQ10" s="331" t="s">
        <v>107</v>
      </c>
      <c r="AR10" s="295"/>
      <c r="AS10" s="295"/>
      <c r="AT10" s="113"/>
      <c r="AU10" s="115" cm="1">
        <f t="array" ref="AU10">IFERROR(SUMPRODUCT((LEN(C22:C25)&gt;0)*(B22:B25=$AQ$7))/AU18,0)</f>
        <v>0</v>
      </c>
      <c r="AV10" s="115" cm="1">
        <f t="array" aca="1" ref="AV10" ca="1">IFERROR(SUMPRODUCT((LEN(H22:H25)&gt;0)*(G22:G25=AQ7))/INDIRECT(ADDRESS(ROW()+8,COLUMN())),0)</f>
        <v>0</v>
      </c>
      <c r="AW10" s="115" cm="1">
        <f t="array" aca="1" ref="AW10" ca="1">IFERROR(SUMPRODUCT((LEN(M22:M25)&gt;0)*(L22:L25=AQ7))/INDIRECT(ADDRESS(ROW()+8,COLUMN())),0)</f>
        <v>0</v>
      </c>
      <c r="AX10" s="115" cm="1">
        <f t="array" aca="1" ref="AX10" ca="1">IFERROR(SUMPRODUCT((LEN(R22:R25)&gt;0)*(Q22:Q25=AQ7))/INDIRECT(ADDRESS(ROW()+8,COLUMN())),0)</f>
        <v>0</v>
      </c>
      <c r="AY10" s="115" cm="1">
        <f t="array" aca="1" ref="AY10" ca="1">IFERROR(SUMPRODUCT((LEN(W22:W25)&gt;0)*(V22:V25=AQ7))/INDIRECT(ADDRESS(ROW()+8,COLUMN())),0)</f>
        <v>0</v>
      </c>
      <c r="AZ10" s="115" cm="1">
        <f t="array" aca="1" ref="AZ10" ca="1">IFERROR(SUMPRODUCT((LEN(AB22:AB25)&gt;0)*(AA22:AA25=AQ7))/INDIRECT(ADDRESS(ROW()+8,COLUMN())),0)</f>
        <v>0</v>
      </c>
      <c r="BA10" s="115" cm="1">
        <f t="array" aca="1" ref="BA10" ca="1">IFERROR(SUMPRODUCT((LEN(AG22:AG25)&gt;0)*(AF22:AF25=AQ7))/INDIRECT(ADDRESS(ROW()+8,COLUMN())),0)</f>
        <v>0</v>
      </c>
      <c r="BB10" s="113"/>
      <c r="BC10" s="113"/>
      <c r="BD10" s="113"/>
    </row>
    <row r="11" spans="1:56" ht="18.75" customHeight="1">
      <c r="A11" s="2"/>
      <c r="B11" s="332">
        <f ca="1">IFERROR($AO$7/SUM($AP$11:$AP$52),0)</f>
        <v>0</v>
      </c>
      <c r="C11" s="143"/>
      <c r="D11" s="143"/>
      <c r="E11" s="143"/>
      <c r="F11" s="143"/>
      <c r="G11" s="143"/>
      <c r="H11" s="143"/>
      <c r="I11" s="143"/>
      <c r="J11" s="1"/>
      <c r="K11" s="315"/>
      <c r="L11" s="143"/>
      <c r="M11" s="143"/>
      <c r="N11" s="143"/>
      <c r="O11" s="143"/>
      <c r="P11" s="143"/>
      <c r="Q11" s="2"/>
      <c r="R11" s="315"/>
      <c r="S11" s="143"/>
      <c r="T11" s="143"/>
      <c r="U11" s="143"/>
      <c r="V11" s="143"/>
      <c r="W11" s="143"/>
      <c r="X11" s="143"/>
      <c r="Y11" s="143"/>
      <c r="Z11" s="143"/>
      <c r="AA11" s="143"/>
      <c r="AB11" s="2"/>
      <c r="AC11" s="2"/>
      <c r="AD11" s="2"/>
      <c r="AE11" s="2"/>
      <c r="AF11" s="2"/>
      <c r="AG11" s="2"/>
      <c r="AH11" s="2"/>
      <c r="AI11" s="2"/>
      <c r="AJ11" s="2"/>
      <c r="AK11" s="10"/>
      <c r="AL11" s="2"/>
      <c r="AM11" s="2"/>
      <c r="AN11" s="116" cm="1">
        <f t="array" aca="1" ref="AN11" ca="1">INDIRECT(ADDRESS(21+5*ROUNDDOWN((ROW()-11)/7,0),2+MOD(ROW()-11,7)*5))</f>
        <v>46191</v>
      </c>
      <c r="AO11" s="115" cm="1">
        <f t="array" aca="1" ref="AO11" ca="1">INDIRECT(ADDRESS(ROW($AU$10)+ROUNDDOWN((ROW()-11)/7,0),COLUMN($AU$10)+MOD(ROW()-11,7)))</f>
        <v>0</v>
      </c>
      <c r="AP11" s="113" cm="1">
        <f t="array" aca="1" ref="AP11" ca="1">INDIRECT(ADDRESS(ROW($AU$18)+ROUNDDOWN((ROW()-11)/7,0),COLUMN($AU$18)+MOD(ROW()-11,7)))</f>
        <v>0</v>
      </c>
      <c r="AQ11" s="117" cm="1">
        <f t="array" aca="1" ref="AQ11:AS47" ca="1">_xlfn._xlws.FILTER(AN11:AP47,NOT(AN11:AN47=""),AP11:AP47&gt;0)</f>
        <v>46191</v>
      </c>
      <c r="AR11" s="118">
        <f ca="1"/>
        <v>0</v>
      </c>
      <c r="AS11" s="114">
        <f ca="1"/>
        <v>0</v>
      </c>
      <c r="AT11" s="60"/>
      <c r="AU11" s="115" cm="1">
        <f t="array" aca="1" ref="AU11" ca="1">IFERROR(SUMPRODUCT((LEN(C27:C30)&gt;0)*(B27:B30=$AQ$7))/INDIRECT(ADDRESS(ROW()+8,COLUMN())),0)</f>
        <v>0</v>
      </c>
      <c r="AV11" s="115" cm="1">
        <f t="array" aca="1" ref="AV11" ca="1">IFERROR(SUMPRODUCT((LEN(H27:H30)&gt;0)*(G27:G30=AQ7))/INDIRECT(ADDRESS(ROW()+8,COLUMN())),0)</f>
        <v>0</v>
      </c>
      <c r="AW11" s="115" cm="1">
        <f t="array" aca="1" ref="AW11" ca="1">IFERROR(SUMPRODUCT((LEN(M27:M30)&gt;0)*(L27:L30=AQ7))/INDIRECT(ADDRESS(ROW()+8,COLUMN())),0)</f>
        <v>0</v>
      </c>
      <c r="AX11" s="115" cm="1">
        <f t="array" aca="1" ref="AX11" ca="1">IFERROR(SUMPRODUCT((LEN(R27:R30)&gt;0)*(Q27:Q30=AQ7))/INDIRECT(ADDRESS(ROW()+8,COLUMN())),0)</f>
        <v>0</v>
      </c>
      <c r="AY11" s="115" cm="1">
        <f t="array" aca="1" ref="AY11" ca="1">IFERROR(SUMPRODUCT((LEN(W27:W30)&gt;0)*(V27:V30=AQ7))/INDIRECT(ADDRESS(ROW()+8,COLUMN())),0)</f>
        <v>0</v>
      </c>
      <c r="AZ11" s="115" cm="1">
        <f t="array" aca="1" ref="AZ11" ca="1">IFERROR(SUMPRODUCT((LEN(AB27:AB30)&gt;0)*(AA27:AA30=AQ7))/INDIRECT(ADDRESS(ROW()+8,COLUMN())),0)</f>
        <v>0</v>
      </c>
      <c r="BA11" s="115" cm="1">
        <f t="array" aca="1" ref="BA11" ca="1">IFERROR(SUMPRODUCT((LEN(AG27:AG30)&gt;0)*(AF27:AF30=AQ7))/INDIRECT(ADDRESS(ROW()+8,COLUMN())),0)</f>
        <v>0</v>
      </c>
      <c r="BB11" s="60"/>
      <c r="BC11" s="60"/>
      <c r="BD11" s="60"/>
    </row>
    <row r="12" spans="1:56" ht="18.75" customHeight="1">
      <c r="A12" s="2"/>
      <c r="B12" s="143"/>
      <c r="C12" s="143"/>
      <c r="D12" s="143"/>
      <c r="E12" s="143"/>
      <c r="F12" s="143"/>
      <c r="G12" s="143"/>
      <c r="H12" s="143"/>
      <c r="I12" s="143"/>
      <c r="J12" s="35"/>
      <c r="K12" s="315"/>
      <c r="L12" s="143"/>
      <c r="M12" s="143"/>
      <c r="N12" s="143"/>
      <c r="O12" s="143"/>
      <c r="P12" s="143"/>
      <c r="Q12" s="2"/>
      <c r="R12" s="315"/>
      <c r="S12" s="143"/>
      <c r="T12" s="143"/>
      <c r="U12" s="143"/>
      <c r="V12" s="143"/>
      <c r="W12" s="143"/>
      <c r="X12" s="143"/>
      <c r="Y12" s="143"/>
      <c r="Z12" s="143"/>
      <c r="AA12" s="143"/>
      <c r="AB12" s="2"/>
      <c r="AC12" s="2"/>
      <c r="AD12" s="2"/>
      <c r="AE12" s="2"/>
      <c r="AF12" s="2"/>
      <c r="AG12" s="2"/>
      <c r="AH12" s="2"/>
      <c r="AI12" s="2"/>
      <c r="AJ12" s="2"/>
      <c r="AK12" s="10"/>
      <c r="AL12" s="2"/>
      <c r="AM12" s="2"/>
      <c r="AN12" s="116" cm="1">
        <f t="array" aca="1" ref="AN12" ca="1">INDIRECT(ADDRESS(21+5*ROUNDDOWN((ROW()-11)/7,0),2+MOD(ROW()-11,7)*5))</f>
        <v>46192</v>
      </c>
      <c r="AO12" s="115" cm="1">
        <f t="array" aca="1" ref="AO12" ca="1">INDIRECT(ADDRESS(ROW($AU$10)+ROUNDDOWN((ROW()-11)/7,0),COLUMN($AU$10)+MOD(ROW()-11,7)))</f>
        <v>0</v>
      </c>
      <c r="AP12" s="113" cm="1">
        <f t="array" aca="1" ref="AP12" ca="1">INDIRECT(ADDRESS(ROW($AU$18)+ROUNDDOWN((ROW()-11)/7,0),COLUMN($AU$18)+MOD(ROW()-11,7)))</f>
        <v>0</v>
      </c>
      <c r="AQ12" s="119">
        <f ca="1"/>
        <v>46192</v>
      </c>
      <c r="AR12" s="118">
        <f ca="1"/>
        <v>0</v>
      </c>
      <c r="AS12" s="114">
        <f ca="1"/>
        <v>0</v>
      </c>
      <c r="AT12" s="60"/>
      <c r="AU12" s="115" cm="1">
        <f t="array" aca="1" ref="AU12" ca="1">IFERROR(SUMPRODUCT((LEN(C32:C35)&gt;0)*(B32:B35=$AQ$7))/INDIRECT(ADDRESS(ROW()+8,COLUMN())),0)</f>
        <v>0</v>
      </c>
      <c r="AV12" s="115" cm="1">
        <f t="array" aca="1" ref="AV12" ca="1">IFERROR(SUMPRODUCT((LEN(H32:H35)&gt;0)*(G32:G35=AQ7))/INDIRECT(ADDRESS(ROW()+8,COLUMN())),0)</f>
        <v>0</v>
      </c>
      <c r="AW12" s="115" cm="1">
        <f t="array" aca="1" ref="AW12" ca="1">IFERROR(SUMPRODUCT((LEN(M32:M35)&gt;0)*(L32:L35=AQ7))/INDIRECT(ADDRESS(ROW()+8,COLUMN())),0)</f>
        <v>0</v>
      </c>
      <c r="AX12" s="115" cm="1">
        <f t="array" aca="1" ref="AX12" ca="1">IFERROR(SUMPRODUCT((LEN(R32:R35)&gt;0)*(Q32:Q35=AQ7))/INDIRECT(ADDRESS(ROW()+8,COLUMN())),0)</f>
        <v>0</v>
      </c>
      <c r="AY12" s="115" cm="1">
        <f t="array" aca="1" ref="AY12" ca="1">IFERROR(SUMPRODUCT((LEN(W32:W35)&gt;0)*(V32:V35=AQ7))/INDIRECT(ADDRESS(ROW()+8,COLUMN())),0)</f>
        <v>0</v>
      </c>
      <c r="AZ12" s="115" cm="1">
        <f t="array" aca="1" ref="AZ12" ca="1">IFERROR(SUMPRODUCT((LEN(AB32:AB35)&gt;0)*(AA32:AA35=AQ7))/INDIRECT(ADDRESS(ROW()+8,COLUMN())),0)</f>
        <v>0</v>
      </c>
      <c r="BA12" s="115" cm="1">
        <f t="array" aca="1" ref="BA12" ca="1">IFERROR(SUMPRODUCT((LEN(AG32:AG35)&gt;0)*(AF32:AF35=AQ7))/INDIRECT(ADDRESS(ROW()+8,COLUMN())),0)</f>
        <v>0</v>
      </c>
      <c r="BB12" s="60"/>
      <c r="BC12" s="60"/>
      <c r="BD12" s="60"/>
    </row>
    <row r="13" spans="1:56" ht="18.75" customHeight="1">
      <c r="A13" s="2"/>
      <c r="B13" s="143"/>
      <c r="C13" s="143"/>
      <c r="D13" s="143"/>
      <c r="E13" s="143"/>
      <c r="F13" s="143"/>
      <c r="G13" s="143"/>
      <c r="H13" s="143"/>
      <c r="I13" s="143"/>
      <c r="J13" s="35"/>
      <c r="K13" s="315"/>
      <c r="L13" s="143"/>
      <c r="M13" s="143"/>
      <c r="N13" s="143"/>
      <c r="O13" s="143"/>
      <c r="P13" s="143"/>
      <c r="Q13" s="2"/>
      <c r="R13" s="315"/>
      <c r="S13" s="143"/>
      <c r="T13" s="143"/>
      <c r="U13" s="143"/>
      <c r="V13" s="143"/>
      <c r="W13" s="143"/>
      <c r="X13" s="143"/>
      <c r="Y13" s="143"/>
      <c r="Z13" s="143"/>
      <c r="AA13" s="143"/>
      <c r="AB13" s="2"/>
      <c r="AC13" s="2"/>
      <c r="AD13" s="2"/>
      <c r="AE13" s="2"/>
      <c r="AF13" s="2"/>
      <c r="AG13" s="2"/>
      <c r="AH13" s="2"/>
      <c r="AI13" s="2"/>
      <c r="AJ13" s="2"/>
      <c r="AK13" s="10"/>
      <c r="AL13" s="2"/>
      <c r="AM13" s="2"/>
      <c r="AN13" s="116" cm="1">
        <f t="array" aca="1" ref="AN13" ca="1">INDIRECT(ADDRESS(21+5*ROUNDDOWN((ROW()-11)/7,0),2+MOD(ROW()-11,7)*5))</f>
        <v>46193</v>
      </c>
      <c r="AO13" s="115" cm="1">
        <f t="array" aca="1" ref="AO13" ca="1">INDIRECT(ADDRESS(ROW($AU$10)+ROUNDDOWN((ROW()-11)/7,0),COLUMN($AU$10)+MOD(ROW()-11,7)))</f>
        <v>0</v>
      </c>
      <c r="AP13" s="113" cm="1">
        <f t="array" aca="1" ref="AP13" ca="1">INDIRECT(ADDRESS(ROW($AU$18)+ROUNDDOWN((ROW()-11)/7,0),COLUMN($AU$18)+MOD(ROW()-11,7)))</f>
        <v>0</v>
      </c>
      <c r="AQ13" s="119">
        <f ca="1"/>
        <v>46193</v>
      </c>
      <c r="AR13" s="118">
        <f ca="1"/>
        <v>0</v>
      </c>
      <c r="AS13" s="114">
        <f ca="1"/>
        <v>0</v>
      </c>
      <c r="AT13" s="60"/>
      <c r="AU13" s="115" cm="1">
        <f t="array" aca="1" ref="AU13" ca="1">IFERROR(SUMPRODUCT((LEN(C37:C40)&gt;0)*(B37:B40=$AQ$7))/INDIRECT(ADDRESS(ROW()+8,COLUMN())),0)</f>
        <v>0</v>
      </c>
      <c r="AV13" s="115" cm="1">
        <f t="array" aca="1" ref="AV13" ca="1">IFERROR(SUMPRODUCT((LEN(H37:H40)&gt;0)*(G37:G40=AQ7))/INDIRECT(ADDRESS(ROW()+8,COLUMN())),0)</f>
        <v>0</v>
      </c>
      <c r="AW13" s="115" cm="1">
        <f t="array" aca="1" ref="AW13" ca="1">IFERROR(SUMPRODUCT((LEN(M37:M40)&gt;0)*(L37:L40=AQ7))/INDIRECT(ADDRESS(ROW()+8,COLUMN())),0)</f>
        <v>0</v>
      </c>
      <c r="AX13" s="115" cm="1">
        <f t="array" aca="1" ref="AX13" ca="1">IFERROR(SUMPRODUCT((LEN(R37:R40)&gt;0)*(Q37:Q40=AQ7))/INDIRECT(ADDRESS(ROW()+8,COLUMN())),0)</f>
        <v>0</v>
      </c>
      <c r="AY13" s="115" cm="1">
        <f t="array" aca="1" ref="AY13" ca="1">IFERROR(SUMPRODUCT((LEN(W37:W40)&gt;0)*(V37:V40=AQ7))/INDIRECT(ADDRESS(ROW()+8,COLUMN())),0)</f>
        <v>0</v>
      </c>
      <c r="AZ13" s="115" cm="1">
        <f t="array" aca="1" ref="AZ13" ca="1">IFERROR(SUMPRODUCT((LEN(AB37:AB40)&gt;0)*(AA37:AA40=AQ7))/INDIRECT(ADDRESS(ROW()+8,COLUMN())),0)</f>
        <v>0</v>
      </c>
      <c r="BA13" s="115" cm="1">
        <f t="array" aca="1" ref="BA13" ca="1">IFERROR(SUMPRODUCT((LEN(AG37:AG40)&gt;0)*(AF37:AF40=AQ7))/INDIRECT(ADDRESS(ROW()+8,COLUMN())),0)</f>
        <v>0</v>
      </c>
      <c r="BB13" s="60"/>
      <c r="BC13" s="60"/>
      <c r="BD13" s="60"/>
    </row>
    <row r="14" spans="1:56" ht="18.75" customHeight="1">
      <c r="A14" s="2"/>
      <c r="B14" s="143"/>
      <c r="C14" s="143"/>
      <c r="D14" s="143"/>
      <c r="E14" s="143"/>
      <c r="F14" s="143"/>
      <c r="G14" s="143"/>
      <c r="H14" s="143"/>
      <c r="I14" s="143"/>
      <c r="J14" s="35"/>
      <c r="K14" s="315"/>
      <c r="L14" s="143"/>
      <c r="M14" s="143"/>
      <c r="N14" s="143"/>
      <c r="O14" s="143"/>
      <c r="P14" s="143"/>
      <c r="Q14" s="2"/>
      <c r="R14" s="315"/>
      <c r="S14" s="143"/>
      <c r="T14" s="143"/>
      <c r="U14" s="143"/>
      <c r="V14" s="143"/>
      <c r="W14" s="143"/>
      <c r="X14" s="143"/>
      <c r="Y14" s="143"/>
      <c r="Z14" s="143"/>
      <c r="AA14" s="143"/>
      <c r="AB14" s="2"/>
      <c r="AC14" s="2"/>
      <c r="AD14" s="2"/>
      <c r="AE14" s="2"/>
      <c r="AF14" s="2"/>
      <c r="AG14" s="2"/>
      <c r="AH14" s="2"/>
      <c r="AI14" s="2"/>
      <c r="AJ14" s="2"/>
      <c r="AK14" s="10"/>
      <c r="AL14" s="2"/>
      <c r="AM14" s="2"/>
      <c r="AN14" s="116" cm="1">
        <f t="array" aca="1" ref="AN14" ca="1">INDIRECT(ADDRESS(21+5*ROUNDDOWN((ROW()-11)/7,0),2+MOD(ROW()-11,7)*5))</f>
        <v>46194</v>
      </c>
      <c r="AO14" s="115" cm="1">
        <f t="array" aca="1" ref="AO14" ca="1">INDIRECT(ADDRESS(ROW($AU$10)+ROUNDDOWN((ROW()-11)/7,0),COLUMN($AU$10)+MOD(ROW()-11,7)))</f>
        <v>0</v>
      </c>
      <c r="AP14" s="113" cm="1">
        <f t="array" aca="1" ref="AP14" ca="1">INDIRECT(ADDRESS(ROW($AU$18)+ROUNDDOWN((ROW()-11)/7,0),COLUMN($AU$18)+MOD(ROW()-11,7)))</f>
        <v>0</v>
      </c>
      <c r="AQ14" s="119">
        <f ca="1"/>
        <v>46194</v>
      </c>
      <c r="AR14" s="118">
        <f ca="1"/>
        <v>0</v>
      </c>
      <c r="AS14" s="114">
        <f ca="1"/>
        <v>0</v>
      </c>
      <c r="AT14" s="60"/>
      <c r="AU14" s="115" cm="1">
        <f t="array" aca="1" ref="AU14" ca="1">IFERROR(SUMPRODUCT((LEN(C42:C45)&gt;0)*(B42:B45=$AQ$7))/INDIRECT(ADDRESS(ROW()+8,COLUMN())),0)</f>
        <v>0</v>
      </c>
      <c r="AV14" s="115" cm="1">
        <f t="array" aca="1" ref="AV14" ca="1">IFERROR(SUMPRODUCT((LEN(H42:H45)&gt;0)*(G42:G45=AQ7))/INDIRECT(ADDRESS(ROW()+8,COLUMN())),0)</f>
        <v>0</v>
      </c>
      <c r="AW14" s="115" cm="1">
        <f t="array" aca="1" ref="AW14" ca="1">IFERROR(SUMPRODUCT((LEN(M42:M45)&gt;0)*(L42:L45=AQ7))/INDIRECT(ADDRESS(ROW()+8,COLUMN())),0)</f>
        <v>0</v>
      </c>
      <c r="AX14" s="115" cm="1">
        <f t="array" aca="1" ref="AX14" ca="1">IFERROR(SUMPRODUCT((LEN(R42:R45)&gt;0)*(Q42:Q45=AQ7))/INDIRECT(ADDRESS(ROW()+8,COLUMN())),0)</f>
        <v>0</v>
      </c>
      <c r="AY14" s="115" cm="1">
        <f t="array" aca="1" ref="AY14" ca="1">IFERROR(SUMPRODUCT((LEN(W42:W45)&gt;0)*(V42:V45=AQ7))/INDIRECT(ADDRESS(ROW()+8,COLUMN())),0)</f>
        <v>0</v>
      </c>
      <c r="AZ14" s="115" cm="1">
        <f t="array" aca="1" ref="AZ14" ca="1">IFERROR(SUMPRODUCT((LEN(AB42:AB45)&gt;0)*(AA42:AA45=AQ7))/INDIRECT(ADDRESS(ROW()+8,COLUMN())),0)</f>
        <v>0</v>
      </c>
      <c r="BA14" s="115" cm="1">
        <f t="array" aca="1" ref="BA14" ca="1">IFERROR(SUMPRODUCT((LEN(AG42:AG45)&gt;0)*(AF42:AF45=AQ7))/INDIRECT(ADDRESS(ROW()+8,COLUMN())),0)</f>
        <v>0</v>
      </c>
      <c r="BB14" s="60"/>
      <c r="BC14" s="60"/>
      <c r="BD14" s="60"/>
    </row>
    <row r="15" spans="1:56" ht="18.75" customHeight="1">
      <c r="A15" s="2"/>
      <c r="B15" s="33"/>
      <c r="C15" s="33"/>
      <c r="D15" s="33"/>
      <c r="E15" s="33"/>
      <c r="F15" s="33"/>
      <c r="G15" s="33"/>
      <c r="H15" s="33"/>
      <c r="I15" s="33"/>
      <c r="J15" s="2"/>
      <c r="K15" s="315"/>
      <c r="L15" s="143"/>
      <c r="M15" s="143"/>
      <c r="N15" s="143"/>
      <c r="O15" s="143"/>
      <c r="P15" s="143"/>
      <c r="Q15" s="2"/>
      <c r="R15" s="315"/>
      <c r="S15" s="143"/>
      <c r="T15" s="143"/>
      <c r="U15" s="143"/>
      <c r="V15" s="143"/>
      <c r="W15" s="143"/>
      <c r="X15" s="143"/>
      <c r="Y15" s="143"/>
      <c r="Z15" s="143"/>
      <c r="AA15" s="143"/>
      <c r="AB15" s="2"/>
      <c r="AC15" s="2"/>
      <c r="AD15" s="2"/>
      <c r="AE15" s="2"/>
      <c r="AF15" s="2"/>
      <c r="AG15" s="2"/>
      <c r="AH15" s="2"/>
      <c r="AI15" s="2"/>
      <c r="AJ15" s="2"/>
      <c r="AK15" s="10"/>
      <c r="AL15" s="1"/>
      <c r="AM15" s="1"/>
      <c r="AN15" s="116" cm="1">
        <f t="array" aca="1" ref="AN15" ca="1">INDIRECT(ADDRESS(21+5*ROUNDDOWN((ROW()-11)/7,0),2+MOD(ROW()-11,7)*5))</f>
        <v>46195</v>
      </c>
      <c r="AO15" s="115" cm="1">
        <f t="array" aca="1" ref="AO15" ca="1">INDIRECT(ADDRESS(ROW($AU$10)+ROUNDDOWN((ROW()-11)/7,0),COLUMN($AU$10)+MOD(ROW()-11,7)))</f>
        <v>0</v>
      </c>
      <c r="AP15" s="113" cm="1">
        <f t="array" aca="1" ref="AP15" ca="1">INDIRECT(ADDRESS(ROW($AU$18)+ROUNDDOWN((ROW()-11)/7,0),COLUMN($AU$18)+MOD(ROW()-11,7)))</f>
        <v>0</v>
      </c>
      <c r="AQ15" s="119">
        <f ca="1"/>
        <v>46195</v>
      </c>
      <c r="AR15" s="118">
        <f ca="1"/>
        <v>0</v>
      </c>
      <c r="AS15" s="114">
        <f ca="1"/>
        <v>0</v>
      </c>
      <c r="AT15" s="60"/>
      <c r="AU15" s="115" cm="1">
        <f t="array" aca="1" ref="AU15" ca="1">IFERROR(SUMPRODUCT((LEN(C47:C50)&gt;0)*(B47:B50=$AQ$7))/INDIRECT(ADDRESS(ROW()+8,COLUMN())),0)</f>
        <v>0</v>
      </c>
      <c r="AV15" s="115" cm="1">
        <f t="array" aca="1" ref="AV15" ca="1">IFERROR(SUMPRODUCT((LEN(H47:H50)&gt;0)*(G47:G50=AQ7))/INDIRECT(ADDRESS(ROW()+8,COLUMN())),0)</f>
        <v>0</v>
      </c>
      <c r="AW15" s="115" cm="1">
        <f t="array" aca="1" ref="AW15" ca="1">IFERROR(SUMPRODUCT((LEN(M47:M50)&gt;0)*(L47:L50=AQ7))/INDIRECT(ADDRESS(ROW()+8,COLUMN())),0)</f>
        <v>0</v>
      </c>
      <c r="AX15" s="115" cm="1">
        <f t="array" aca="1" ref="AX15" ca="1">IFERROR(SUMPRODUCT((LEN(R47:R50)&gt;0)*(Q47:Q50=AQ7))/INDIRECT(ADDRESS(ROW()+8,COLUMN())),0)</f>
        <v>0</v>
      </c>
      <c r="AY15" s="115" cm="1">
        <f t="array" aca="1" ref="AY15" ca="1">IFERROR(SUMPRODUCT((LEN(W47:W50)&gt;0)*(V47:V50=AQ7))/INDIRECT(ADDRESS(ROW()+8,COLUMN())),0)</f>
        <v>0</v>
      </c>
      <c r="AZ15" s="115" cm="1">
        <f t="array" aca="1" ref="AZ15" ca="1">IFERROR(SUMPRODUCT((LEN(AB47:AB50)&gt;0)*(AA47:AA50=AQ7))/INDIRECT(ADDRESS(ROW()+8,COLUMN())),0)</f>
        <v>0</v>
      </c>
      <c r="BA15" s="115" cm="1">
        <f t="array" aca="1" ref="BA15" ca="1">IFERROR(SUMPRODUCT((LEN(AG47:AG50)&gt;0)*(AF47:AF50=AQ7))/INDIRECT(ADDRESS(ROW()+8,COLUMN())),0)</f>
        <v>0</v>
      </c>
      <c r="BB15" s="60"/>
      <c r="BC15" s="60"/>
      <c r="BD15" s="60"/>
    </row>
    <row r="16" spans="1:56" ht="18.75" customHeight="1">
      <c r="A16" s="2"/>
      <c r="B16" s="32"/>
      <c r="C16" s="33"/>
      <c r="D16" s="33"/>
      <c r="E16" s="33"/>
      <c r="F16" s="33"/>
      <c r="G16" s="32"/>
      <c r="H16" s="33"/>
      <c r="I16" s="33"/>
      <c r="J16" s="2"/>
      <c r="K16" s="315"/>
      <c r="L16" s="143"/>
      <c r="M16" s="143"/>
      <c r="N16" s="143"/>
      <c r="O16" s="143"/>
      <c r="P16" s="143"/>
      <c r="Q16" s="2"/>
      <c r="R16" s="315"/>
      <c r="S16" s="143"/>
      <c r="T16" s="143"/>
      <c r="U16" s="143"/>
      <c r="V16" s="143"/>
      <c r="W16" s="143"/>
      <c r="X16" s="143"/>
      <c r="Y16" s="143"/>
      <c r="Z16" s="143"/>
      <c r="AA16" s="143"/>
      <c r="AB16" s="2"/>
      <c r="AC16" s="2"/>
      <c r="AD16" s="2"/>
      <c r="AE16" s="2"/>
      <c r="AF16" s="2"/>
      <c r="AG16" s="2"/>
      <c r="AH16" s="2"/>
      <c r="AI16" s="2"/>
      <c r="AJ16" s="2"/>
      <c r="AK16" s="10"/>
      <c r="AL16" s="2"/>
      <c r="AM16" s="2"/>
      <c r="AN16" s="116" cm="1">
        <f t="array" aca="1" ref="AN16" ca="1">INDIRECT(ADDRESS(21+5*ROUNDDOWN((ROW()-11)/7,0),2+MOD(ROW()-11,7)*5))</f>
        <v>46196</v>
      </c>
      <c r="AO16" s="115" cm="1">
        <f t="array" aca="1" ref="AO16" ca="1">INDIRECT(ADDRESS(ROW($AU$10)+ROUNDDOWN((ROW()-11)/7,0),COLUMN($AU$10)+MOD(ROW()-11,7)))</f>
        <v>0</v>
      </c>
      <c r="AP16" s="113" cm="1">
        <f t="array" aca="1" ref="AP16" ca="1">INDIRECT(ADDRESS(ROW($AU$18)+ROUNDDOWN((ROW()-11)/7,0),COLUMN($AU$18)+MOD(ROW()-11,7)))</f>
        <v>0</v>
      </c>
      <c r="AQ16" s="120">
        <f ca="1"/>
        <v>46196</v>
      </c>
      <c r="AR16" s="121">
        <f ca="1"/>
        <v>0</v>
      </c>
      <c r="AS16" s="122">
        <f ca="1"/>
        <v>0</v>
      </c>
      <c r="AT16" s="63"/>
      <c r="AU16" s="123"/>
      <c r="AV16" s="123"/>
      <c r="AW16" s="123"/>
      <c r="AX16" s="123"/>
      <c r="AY16" s="123"/>
      <c r="AZ16" s="123"/>
      <c r="BA16" s="123"/>
      <c r="BB16" s="63"/>
      <c r="BC16" s="63"/>
      <c r="BD16" s="63"/>
    </row>
    <row r="17" spans="1:56" ht="18.75" customHeight="1">
      <c r="A17" s="2"/>
      <c r="B17" s="32"/>
      <c r="C17" s="33"/>
      <c r="D17" s="33"/>
      <c r="E17" s="33"/>
      <c r="F17" s="33"/>
      <c r="G17" s="32"/>
      <c r="H17" s="33"/>
      <c r="I17" s="33"/>
      <c r="J17" s="2"/>
      <c r="K17" s="315"/>
      <c r="L17" s="143"/>
      <c r="M17" s="143"/>
      <c r="N17" s="143"/>
      <c r="O17" s="143"/>
      <c r="P17" s="143"/>
      <c r="Q17" s="2"/>
      <c r="R17" s="315"/>
      <c r="S17" s="143"/>
      <c r="T17" s="143"/>
      <c r="U17" s="143"/>
      <c r="V17" s="143"/>
      <c r="W17" s="143"/>
      <c r="X17" s="143"/>
      <c r="Y17" s="143"/>
      <c r="Z17" s="143"/>
      <c r="AA17" s="143"/>
      <c r="AB17" s="2"/>
      <c r="AC17" s="2"/>
      <c r="AD17" s="2"/>
      <c r="AE17" s="2"/>
      <c r="AF17" s="2"/>
      <c r="AG17" s="2"/>
      <c r="AH17" s="2"/>
      <c r="AI17" s="2"/>
      <c r="AJ17" s="2"/>
      <c r="AK17" s="10"/>
      <c r="AL17" s="2"/>
      <c r="AM17" s="2"/>
      <c r="AN17" s="116" cm="1">
        <f t="array" aca="1" ref="AN17" ca="1">INDIRECT(ADDRESS(21+5*ROUNDDOWN((ROW()-11)/7,0),2+MOD(ROW()-11,7)*5))</f>
        <v>46197</v>
      </c>
      <c r="AO17" s="115" cm="1">
        <f t="array" aca="1" ref="AO17" ca="1">INDIRECT(ADDRESS(ROW($AU$10)+ROUNDDOWN((ROW()-11)/7,0),COLUMN($AU$10)+MOD(ROW()-11,7)))</f>
        <v>0</v>
      </c>
      <c r="AP17" s="113" cm="1">
        <f t="array" aca="1" ref="AP17" ca="1">INDIRECT(ADDRESS(ROW($AU$18)+ROUNDDOWN((ROW()-11)/7,0),COLUMN($AU$18)+MOD(ROW()-11,7)))</f>
        <v>0</v>
      </c>
      <c r="AQ17" s="119">
        <f ca="1"/>
        <v>46197</v>
      </c>
      <c r="AR17" s="118">
        <f ca="1"/>
        <v>0</v>
      </c>
      <c r="AS17" s="114">
        <f ca="1"/>
        <v>0</v>
      </c>
      <c r="AT17" s="60"/>
      <c r="AU17" s="60"/>
      <c r="AV17" s="60"/>
      <c r="AW17" s="60"/>
      <c r="AX17" s="60"/>
      <c r="AY17" s="60"/>
      <c r="AZ17" s="60"/>
      <c r="BA17" s="60"/>
      <c r="BB17" s="60"/>
      <c r="BC17" s="60"/>
      <c r="BD17" s="60"/>
    </row>
    <row r="18" spans="1:56" ht="18.75" customHeight="1">
      <c r="A18" s="36"/>
      <c r="B18" s="37"/>
      <c r="C18" s="10"/>
      <c r="D18" s="10"/>
      <c r="E18" s="10"/>
      <c r="F18" s="10"/>
      <c r="G18" s="37"/>
      <c r="H18" s="10"/>
      <c r="I18" s="10"/>
      <c r="J18" s="10"/>
      <c r="K18" s="10"/>
      <c r="L18" s="37"/>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37"/>
      <c r="AL18" s="4"/>
      <c r="AM18" s="4"/>
      <c r="AN18" s="116" cm="1">
        <f t="array" aca="1" ref="AN18" ca="1">INDIRECT(ADDRESS(21+5*ROUNDDOWN((ROW()-11)/7,0),2+MOD(ROW()-11,7)*5))</f>
        <v>46198</v>
      </c>
      <c r="AO18" s="115" cm="1">
        <f t="array" aca="1" ref="AO18" ca="1">INDIRECT(ADDRESS(ROW($AU$10)+ROUNDDOWN((ROW()-11)/7,0),COLUMN($AU$10)+MOD(ROW()-11,7)))</f>
        <v>0</v>
      </c>
      <c r="AP18" s="113" cm="1">
        <f t="array" aca="1" ref="AP18" ca="1">INDIRECT(ADDRESS(ROW($AU$18)+ROUNDDOWN((ROW()-11)/7,0),COLUMN($AU$18)+MOD(ROW()-11,7)))</f>
        <v>0</v>
      </c>
      <c r="AQ18" s="119">
        <f ca="1"/>
        <v>46198</v>
      </c>
      <c r="AR18" s="118">
        <f ca="1"/>
        <v>0</v>
      </c>
      <c r="AS18" s="114">
        <f ca="1"/>
        <v>0</v>
      </c>
      <c r="AT18" s="60"/>
      <c r="AU18" s="124">
        <f>IFERROR(4-COUNTBLANK(C22:C25),0)</f>
        <v>0</v>
      </c>
      <c r="AV18" s="124">
        <f>IFERROR(4-COUNTBLANK(H22:H25),0)</f>
        <v>0</v>
      </c>
      <c r="AW18" s="124">
        <f>IFERROR(4-COUNTBLANK(M22:M25),0)</f>
        <v>0</v>
      </c>
      <c r="AX18" s="124">
        <f>IFERROR(4-COUNTBLANK(R22:R25),0)</f>
        <v>0</v>
      </c>
      <c r="AY18" s="124">
        <f>IFERROR(4-COUNTBLANK(W22:W25),0)</f>
        <v>0</v>
      </c>
      <c r="AZ18" s="124">
        <f>IFERROR(4-COUNTBLANK(AB22:AB25),0)</f>
        <v>0</v>
      </c>
      <c r="BA18" s="124">
        <f>IFERROR(4-COUNTBLANK(AG22:AG25),0)</f>
        <v>0</v>
      </c>
      <c r="BB18" s="59"/>
      <c r="BC18" s="60"/>
      <c r="BD18" s="60"/>
    </row>
    <row r="19" spans="1:56" ht="18.75" customHeight="1">
      <c r="A19" s="29"/>
      <c r="B19" s="344" t="str" cm="1">
        <f t="array" ref="B19">_xlfn.SWITCH(UPPER(TEXT(B$21,"DDD")),"MON","M O N","TUE","T U E","WED","W E D","THU","T H U","FRI","F R I","SAT","S A T","SUN","S U N")</f>
        <v>T H U</v>
      </c>
      <c r="C19" s="192"/>
      <c r="D19" s="192"/>
      <c r="E19" s="192"/>
      <c r="F19" s="192"/>
      <c r="G19" s="340" t="str" cm="1">
        <f t="array" ref="G19">_xlfn.SWITCH(UPPER(TEXT(G$21,"DDD")),"MON","M O N","TUE","T U E","WED","W E D","THU","T H U","FRI","F R I","SAT","S A T","SUN","S U N")</f>
        <v>F R I</v>
      </c>
      <c r="H19" s="192"/>
      <c r="I19" s="192"/>
      <c r="J19" s="192"/>
      <c r="K19" s="192"/>
      <c r="L19" s="340" t="str" cm="1">
        <f t="array" ref="L19">_xlfn.SWITCH(UPPER(TEXT(L$21,"DDD")),"MON","M O N","TUE","T U E","WED","W E D","THU","T H U","FRI","F R I","SAT","S A T","SUN","S U N")</f>
        <v>S A T</v>
      </c>
      <c r="M19" s="192"/>
      <c r="N19" s="192"/>
      <c r="O19" s="192"/>
      <c r="P19" s="192"/>
      <c r="Q19" s="340" t="str" cm="1">
        <f t="array" ref="Q19">_xlfn.SWITCH(UPPER(TEXT(Q$21,"DDD")),"MON","M O N","TUE","T U E","WED","W E D","THU","T H U","FRI","F R I","SAT","S A T","SUN","S U N")</f>
        <v>S U N</v>
      </c>
      <c r="R19" s="192"/>
      <c r="S19" s="192"/>
      <c r="T19" s="192"/>
      <c r="U19" s="192"/>
      <c r="V19" s="340" t="str" cm="1">
        <f t="array" ref="V19">_xlfn.SWITCH(UPPER(TEXT(V$21,"DDD")),"MON","M O N","TUE","T U E","WED","W E D","THU","T H U","FRI","F R I","SAT","S A T","SUN","S U N")</f>
        <v>M O N</v>
      </c>
      <c r="W19" s="192"/>
      <c r="X19" s="192"/>
      <c r="Y19" s="192"/>
      <c r="Z19" s="192"/>
      <c r="AA19" s="340" t="str" cm="1">
        <f t="array" ref="AA19">_xlfn.SWITCH(UPPER(TEXT(AA$21,"DDD")),"MON","M O N","TUE","T U E","WED","W E D","THU","T H U","FRI","F R I","SAT","S A T","SUN","S U N")</f>
        <v>T U E</v>
      </c>
      <c r="AB19" s="192"/>
      <c r="AC19" s="192"/>
      <c r="AD19" s="192"/>
      <c r="AE19" s="192"/>
      <c r="AF19" s="340" t="str" cm="1">
        <f t="array" ref="AF19">_xlfn.SWITCH(UPPER(TEXT(AF$21,"DDD")),"MON","M O N","TUE","T U E","WED","W E D","THU","T H U","FRI","F R I","SAT","S A T","SUN","S U N")</f>
        <v>W E D</v>
      </c>
      <c r="AG19" s="192"/>
      <c r="AH19" s="192"/>
      <c r="AI19" s="192"/>
      <c r="AJ19" s="193"/>
      <c r="AK19" s="343" t="s">
        <v>108</v>
      </c>
      <c r="AL19" s="143"/>
      <c r="AM19" s="29"/>
      <c r="AN19" s="116" cm="1">
        <f t="array" aca="1" ref="AN19" ca="1">INDIRECT(ADDRESS(21+5*ROUNDDOWN((ROW()-11)/7,0),2+MOD(ROW()-11,7)*5))</f>
        <v>46199</v>
      </c>
      <c r="AO19" s="115" cm="1">
        <f t="array" aca="1" ref="AO19" ca="1">INDIRECT(ADDRESS(ROW($AU$10)+ROUNDDOWN((ROW()-11)/7,0),COLUMN($AU$10)+MOD(ROW()-11,7)))</f>
        <v>0</v>
      </c>
      <c r="AP19" s="113" cm="1">
        <f t="array" aca="1" ref="AP19" ca="1">INDIRECT(ADDRESS(ROW($AU$18)+ROUNDDOWN((ROW()-11)/7,0),COLUMN($AU$18)+MOD(ROW()-11,7)))</f>
        <v>0</v>
      </c>
      <c r="AQ19" s="119">
        <f ca="1"/>
        <v>46199</v>
      </c>
      <c r="AR19" s="118">
        <f ca="1"/>
        <v>0</v>
      </c>
      <c r="AS19" s="114">
        <f ca="1"/>
        <v>0</v>
      </c>
      <c r="AT19" s="60"/>
      <c r="AU19" s="124">
        <f>IFERROR(4-COUNTBLANK(C27:C30),0)</f>
        <v>0</v>
      </c>
      <c r="AV19" s="124">
        <f>IFERROR(4-COUNTBLANK(H27:H30),0)</f>
        <v>0</v>
      </c>
      <c r="AW19" s="124">
        <f>IFERROR(4-COUNTBLANK(M27:M30),0)</f>
        <v>0</v>
      </c>
      <c r="AX19" s="124">
        <f>IFERROR(4-COUNTBLANK(R27:R30),0)</f>
        <v>0</v>
      </c>
      <c r="AY19" s="124">
        <f>IFERROR(4-COUNTBLANK(W27:W30),0)</f>
        <v>0</v>
      </c>
      <c r="AZ19" s="124">
        <f>IFERROR(4-COUNTBLANK(AB27:AB30),0)</f>
        <v>0</v>
      </c>
      <c r="BA19" s="124">
        <f>IFERROR(4-COUNTBLANK(AG27:AG30),0)</f>
        <v>0</v>
      </c>
      <c r="BB19" s="59"/>
      <c r="BC19" s="60"/>
      <c r="BD19" s="60"/>
    </row>
    <row r="20" spans="1:56" ht="18.75" customHeight="1">
      <c r="A20" s="29"/>
      <c r="B20" s="345"/>
      <c r="C20" s="341"/>
      <c r="D20" s="341"/>
      <c r="E20" s="341"/>
      <c r="F20" s="341"/>
      <c r="G20" s="341"/>
      <c r="H20" s="341"/>
      <c r="I20" s="341"/>
      <c r="J20" s="341"/>
      <c r="K20" s="341"/>
      <c r="L20" s="341"/>
      <c r="M20" s="341"/>
      <c r="N20" s="341"/>
      <c r="O20" s="341"/>
      <c r="P20" s="341"/>
      <c r="Q20" s="341"/>
      <c r="R20" s="341"/>
      <c r="S20" s="341"/>
      <c r="T20" s="341"/>
      <c r="U20" s="341"/>
      <c r="V20" s="341"/>
      <c r="W20" s="341"/>
      <c r="X20" s="341"/>
      <c r="Y20" s="341"/>
      <c r="Z20" s="341"/>
      <c r="AA20" s="341"/>
      <c r="AB20" s="341"/>
      <c r="AC20" s="341"/>
      <c r="AD20" s="341"/>
      <c r="AE20" s="341"/>
      <c r="AF20" s="341"/>
      <c r="AG20" s="341"/>
      <c r="AH20" s="341"/>
      <c r="AI20" s="341"/>
      <c r="AJ20" s="342"/>
      <c r="AK20" s="143"/>
      <c r="AL20" s="143"/>
      <c r="AM20" s="29"/>
      <c r="AN20" s="116" cm="1">
        <f t="array" aca="1" ref="AN20" ca="1">INDIRECT(ADDRESS(21+5*ROUNDDOWN((ROW()-11)/7,0),2+MOD(ROW()-11,7)*5))</f>
        <v>46200</v>
      </c>
      <c r="AO20" s="115" cm="1">
        <f t="array" aca="1" ref="AO20" ca="1">INDIRECT(ADDRESS(ROW($AU$10)+ROUNDDOWN((ROW()-11)/7,0),COLUMN($AU$10)+MOD(ROW()-11,7)))</f>
        <v>0</v>
      </c>
      <c r="AP20" s="113" cm="1">
        <f t="array" aca="1" ref="AP20" ca="1">INDIRECT(ADDRESS(ROW($AU$18)+ROUNDDOWN((ROW()-11)/7,0),COLUMN($AU$18)+MOD(ROW()-11,7)))</f>
        <v>0</v>
      </c>
      <c r="AQ20" s="119">
        <f ca="1"/>
        <v>46200</v>
      </c>
      <c r="AR20" s="118">
        <f ca="1"/>
        <v>0</v>
      </c>
      <c r="AS20" s="114">
        <f ca="1"/>
        <v>0</v>
      </c>
      <c r="AT20" s="60"/>
      <c r="AU20" s="124">
        <f>IFERROR(4-COUNTBLANK(C32:C35),0)</f>
        <v>0</v>
      </c>
      <c r="AV20" s="124">
        <f>IFERROR(4-COUNTBLANK(H32:H35),0)</f>
        <v>0</v>
      </c>
      <c r="AW20" s="124">
        <f>IFERROR(4-COUNTBLANK(M32:M35),0)</f>
        <v>0</v>
      </c>
      <c r="AX20" s="124">
        <f>IFERROR(4-COUNTBLANK(R32:R35),0)</f>
        <v>0</v>
      </c>
      <c r="AY20" s="124">
        <f>IFERROR(4-COUNTBLANK(W32:W35),0)</f>
        <v>0</v>
      </c>
      <c r="AZ20" s="124">
        <f>IFERROR(4-COUNTBLANK(AB32:AB35),0)</f>
        <v>0</v>
      </c>
      <c r="BA20" s="124">
        <f>IFERROR(4-COUNTBLANK(AG32:AG35),0)</f>
        <v>0</v>
      </c>
      <c r="BB20" s="59"/>
      <c r="BC20" s="60"/>
      <c r="BD20" s="60"/>
    </row>
    <row r="21" spans="1:56" ht="18.75" customHeight="1">
      <c r="A21" s="38"/>
      <c r="B21" s="39">
        <f>$AY$29</f>
        <v>46191</v>
      </c>
      <c r="C21" s="346" t="str">
        <f>IF('Week 1'!D9="✓","REST DAY      ","")</f>
        <v/>
      </c>
      <c r="D21" s="318"/>
      <c r="E21" s="318"/>
      <c r="F21" s="319"/>
      <c r="G21" s="40">
        <f>B21+1</f>
        <v>46192</v>
      </c>
      <c r="H21" s="325" t="str">
        <f>IF('Week 1'!L9="✓","REST DAY      ","")</f>
        <v/>
      </c>
      <c r="I21" s="326"/>
      <c r="J21" s="326"/>
      <c r="K21" s="327"/>
      <c r="L21" s="41">
        <f>B21+2</f>
        <v>46193</v>
      </c>
      <c r="M21" s="346" t="str">
        <f>IF('Week 1'!T9="✓","REST DAY      ","")</f>
        <v/>
      </c>
      <c r="N21" s="318"/>
      <c r="O21" s="318"/>
      <c r="P21" s="319"/>
      <c r="Q21" s="40">
        <f>B21+3</f>
        <v>46194</v>
      </c>
      <c r="R21" s="328" t="str">
        <f>IF('Week 1'!AB9="✓","REST DAY      ","")</f>
        <v/>
      </c>
      <c r="S21" s="326"/>
      <c r="T21" s="326"/>
      <c r="U21" s="327"/>
      <c r="V21" s="41">
        <f>B21+4</f>
        <v>46195</v>
      </c>
      <c r="W21" s="346" t="str">
        <f>IF('Week 1'!D40="✓","REST DAY      ","")</f>
        <v/>
      </c>
      <c r="X21" s="318"/>
      <c r="Y21" s="318"/>
      <c r="Z21" s="319"/>
      <c r="AA21" s="40">
        <f>B21+5</f>
        <v>46196</v>
      </c>
      <c r="AB21" s="328" t="str">
        <f>IF('Week 1'!L40="✓","REST DAY      ","")</f>
        <v/>
      </c>
      <c r="AC21" s="326"/>
      <c r="AD21" s="326"/>
      <c r="AE21" s="327"/>
      <c r="AF21" s="41">
        <f>B21+6</f>
        <v>46197</v>
      </c>
      <c r="AG21" s="346" t="str">
        <f>IF('Week 1'!T40="✓","REST DAY      ","")</f>
        <v/>
      </c>
      <c r="AH21" s="318"/>
      <c r="AI21" s="318"/>
      <c r="AJ21" s="319"/>
      <c r="AK21" s="1"/>
      <c r="AL21" s="38"/>
      <c r="AM21" s="38"/>
      <c r="AN21" s="116" cm="1">
        <f t="array" aca="1" ref="AN21" ca="1">INDIRECT(ADDRESS(21+5*ROUNDDOWN((ROW()-11)/7,0),2+MOD(ROW()-11,7)*5))</f>
        <v>46201</v>
      </c>
      <c r="AO21" s="115" cm="1">
        <f t="array" aca="1" ref="AO21" ca="1">INDIRECT(ADDRESS(ROW($AU$10)+ROUNDDOWN((ROW()-11)/7,0),COLUMN($AU$10)+MOD(ROW()-11,7)))</f>
        <v>0</v>
      </c>
      <c r="AP21" s="113" cm="1">
        <f t="array" aca="1" ref="AP21" ca="1">INDIRECT(ADDRESS(ROW($AU$18)+ROUNDDOWN((ROW()-11)/7,0),COLUMN($AU$18)+MOD(ROW()-11,7)))</f>
        <v>0</v>
      </c>
      <c r="AQ21" s="119">
        <f ca="1"/>
        <v>46201</v>
      </c>
      <c r="AR21" s="118">
        <f ca="1"/>
        <v>0</v>
      </c>
      <c r="AS21" s="114">
        <f ca="1"/>
        <v>0</v>
      </c>
      <c r="AT21" s="60"/>
      <c r="AU21" s="124">
        <f>IFERROR(4-COUNTBLANK(C37:C40),0)</f>
        <v>0</v>
      </c>
      <c r="AV21" s="124">
        <f>IFERROR(4-COUNTBLANK(H37:H40),0)</f>
        <v>0</v>
      </c>
      <c r="AW21" s="124">
        <f>IFERROR(4-COUNTBLANK(M37:M40),0)</f>
        <v>0</v>
      </c>
      <c r="AX21" s="124">
        <f>IFERROR(4-COUNTBLANK(R37:R40),0)</f>
        <v>0</v>
      </c>
      <c r="AY21" s="124">
        <f>IFERROR(4-COUNTBLANK(W37:W40),0)</f>
        <v>0</v>
      </c>
      <c r="AZ21" s="124">
        <f>IFERROR(4-COUNTBLANK(AB37:AB40),0)</f>
        <v>0</v>
      </c>
      <c r="BA21" s="124">
        <f>IFERROR(4-COUNTBLANK(AG37:AG40),0)</f>
        <v>0</v>
      </c>
      <c r="BB21" s="59"/>
      <c r="BC21" s="60"/>
      <c r="BD21" s="60"/>
    </row>
    <row r="22" spans="1:56" ht="18.75" customHeight="1" thickBot="1">
      <c r="A22" s="2"/>
      <c r="B22" s="127"/>
      <c r="C22" s="314" t="str">
        <f>_xlfn.LET(_xlpm.v,'Week 1'!D10,IF(_xlpm.v="","",_xlpm.v))</f>
        <v/>
      </c>
      <c r="D22" s="143"/>
      <c r="E22" s="143"/>
      <c r="F22" s="195"/>
      <c r="G22" s="127"/>
      <c r="H22" s="314" t="str">
        <f>_xlfn.LET(_xlpm.v,'Week 1'!L10,IF(_xlpm.v="","",_xlpm.v))</f>
        <v/>
      </c>
      <c r="I22" s="143"/>
      <c r="J22" s="143"/>
      <c r="K22" s="195"/>
      <c r="L22" s="128"/>
      <c r="M22" s="314" t="str">
        <f>_xlfn.LET(_xlpm.v,'Week 1'!T10,IF(_xlpm.v="","",_xlpm.v))</f>
        <v/>
      </c>
      <c r="N22" s="143"/>
      <c r="O22" s="143"/>
      <c r="P22" s="195"/>
      <c r="Q22" s="129"/>
      <c r="R22" s="314" t="str">
        <f>_xlfn.LET(_xlpm.v,'Week 1'!AB10,IF(_xlpm.v="","",_xlpm.v))</f>
        <v/>
      </c>
      <c r="S22" s="143"/>
      <c r="T22" s="143"/>
      <c r="U22" s="195"/>
      <c r="V22" s="67"/>
      <c r="W22" s="314" t="str">
        <f>_xlfn.LET(_xlpm.v,'Week 1'!D41,IF(_xlpm.v="","",_xlpm.v))</f>
        <v/>
      </c>
      <c r="X22" s="143"/>
      <c r="Y22" s="143"/>
      <c r="Z22" s="195"/>
      <c r="AA22" s="129"/>
      <c r="AB22" s="314" t="str">
        <f>_xlfn.LET(_xlpm.v,'Week 1'!L41,IF(_xlpm.v="","",_xlpm.v))</f>
        <v/>
      </c>
      <c r="AC22" s="143"/>
      <c r="AD22" s="143"/>
      <c r="AE22" s="195"/>
      <c r="AF22" s="67"/>
      <c r="AG22" s="314" t="str">
        <f>_xlfn.LET(_xlpm.v,'Week 1'!T41,IF(_xlpm.v="","",_xlpm.v))</f>
        <v/>
      </c>
      <c r="AH22" s="143"/>
      <c r="AI22" s="143"/>
      <c r="AJ22" s="195"/>
      <c r="AK22" s="42">
        <f>IFERROR((COUNTIF($B$22:$B$25,"✓")+COUNTIF($G$22:$G$25,"✓")+COUNTIF($L$22:$L$25,"✓")+COUNTIF($Q$22:$Q$25,"✓")+COUNTIF($V$22:$V$25,"✓")+COUNTIF($AA$22:$AA$25,"✓")+COUNTIF($AF$22:$AF$25,"✓"))/(28-(COUNTIF($C$22:$C$25,"")+COUNTIF($H$22:$H$25,"")+COUNTIF($M$22:$M$25,"")+COUNTIF($R$22:$R$25,"")+COUNTIF($W$22:$W$25,"")+COUNTIF($AB$22:$AB$25,"")+COUNTIF($AG$22:$AG$25,""))),0)</f>
        <v>0</v>
      </c>
      <c r="AL22" s="58">
        <f>AK22</f>
        <v>0</v>
      </c>
      <c r="AM22" s="2"/>
      <c r="AN22" s="116" cm="1">
        <f t="array" aca="1" ref="AN22" ca="1">INDIRECT(ADDRESS(21+5*ROUNDDOWN((ROW()-11)/7,0),2+MOD(ROW()-11,7)*5))</f>
        <v>46202</v>
      </c>
      <c r="AO22" s="115" cm="1">
        <f t="array" aca="1" ref="AO22" ca="1">INDIRECT(ADDRESS(ROW($AU$10)+ROUNDDOWN((ROW()-11)/7,0),COLUMN($AU$10)+MOD(ROW()-11,7)))</f>
        <v>0</v>
      </c>
      <c r="AP22" s="113" cm="1">
        <f t="array" aca="1" ref="AP22" ca="1">INDIRECT(ADDRESS(ROW($AU$18)+ROUNDDOWN((ROW()-11)/7,0),COLUMN($AU$18)+MOD(ROW()-11,7)))</f>
        <v>0</v>
      </c>
      <c r="AQ22" s="120">
        <f ca="1"/>
        <v>46202</v>
      </c>
      <c r="AR22" s="121">
        <f ca="1"/>
        <v>0</v>
      </c>
      <c r="AS22" s="122">
        <f ca="1"/>
        <v>0</v>
      </c>
      <c r="AT22" s="63"/>
      <c r="AU22" s="124">
        <f>IFERROR(4-COUNTBLANK(C42:C45),0)</f>
        <v>0</v>
      </c>
      <c r="AV22" s="124">
        <f>IFERROR(4-COUNTBLANK(H42:H45),0)</f>
        <v>0</v>
      </c>
      <c r="AW22" s="124">
        <f>IFERROR(4-COUNTBLANK(M42:M45),0)</f>
        <v>0</v>
      </c>
      <c r="AX22" s="124">
        <f>IFERROR(4-COUNTBLANK(R42:R45),0)</f>
        <v>0</v>
      </c>
      <c r="AY22" s="124">
        <f>IFERROR(4-COUNTBLANK(W42:W45),0)</f>
        <v>0</v>
      </c>
      <c r="AZ22" s="124">
        <f>IFERROR(4-COUNTBLANK(AB42:AB45),0)</f>
        <v>0</v>
      </c>
      <c r="BA22" s="124">
        <f>IFERROR(4-COUNTBLANK(AG42:AG45),0)</f>
        <v>0</v>
      </c>
      <c r="BB22" s="59"/>
      <c r="BC22" s="63"/>
      <c r="BD22" s="63"/>
    </row>
    <row r="23" spans="1:56" ht="18.75" customHeight="1">
      <c r="A23" s="2"/>
      <c r="B23" s="127"/>
      <c r="C23" s="314" t="str">
        <f>_xlfn.LET(_xlpm.v,'Week 1'!D11,IF(_xlpm.v="","",_xlpm.v))</f>
        <v/>
      </c>
      <c r="D23" s="143"/>
      <c r="E23" s="143"/>
      <c r="F23" s="195"/>
      <c r="G23" s="127"/>
      <c r="H23" s="314" t="str">
        <f>_xlfn.LET(_xlpm.v,'Week 1'!L11,IF(_xlpm.v="","",_xlpm.v))</f>
        <v/>
      </c>
      <c r="I23" s="143"/>
      <c r="J23" s="143"/>
      <c r="K23" s="195"/>
      <c r="L23" s="128"/>
      <c r="M23" s="314" t="str">
        <f>_xlfn.LET(_xlpm.v,'Week 1'!T11,IF(_xlpm.v="","",_xlpm.v))</f>
        <v/>
      </c>
      <c r="N23" s="143"/>
      <c r="O23" s="143"/>
      <c r="P23" s="195"/>
      <c r="Q23" s="129"/>
      <c r="R23" s="314" t="str">
        <f>_xlfn.LET(_xlpm.v,'Week 1'!AB11,IF(_xlpm.v="","",_xlpm.v))</f>
        <v/>
      </c>
      <c r="S23" s="143"/>
      <c r="T23" s="143"/>
      <c r="U23" s="195"/>
      <c r="V23" s="67"/>
      <c r="W23" s="314" t="str">
        <f>_xlfn.LET(_xlpm.v,'Week 1'!D42,IF(_xlpm.v="","",_xlpm.v))</f>
        <v/>
      </c>
      <c r="X23" s="143"/>
      <c r="Y23" s="143"/>
      <c r="Z23" s="195"/>
      <c r="AA23" s="129"/>
      <c r="AB23" s="314" t="str">
        <f>_xlfn.LET(_xlpm.v,'Week 1'!L42,IF(_xlpm.v="","",_xlpm.v))</f>
        <v/>
      </c>
      <c r="AC23" s="143"/>
      <c r="AD23" s="143"/>
      <c r="AE23" s="195"/>
      <c r="AF23" s="67"/>
      <c r="AG23" s="314" t="str">
        <f>_xlfn.LET(_xlpm.v,'Week 1'!T42,IF(_xlpm.v="","",_xlpm.v))</f>
        <v/>
      </c>
      <c r="AH23" s="143"/>
      <c r="AI23" s="143"/>
      <c r="AJ23" s="195"/>
      <c r="AK23" s="37"/>
      <c r="AL23" s="2"/>
      <c r="AM23" s="2"/>
      <c r="AN23" s="116" cm="1">
        <f t="array" aca="1" ref="AN23" ca="1">INDIRECT(ADDRESS(21+5*ROUNDDOWN((ROW()-11)/7,0),2+MOD(ROW()-11,7)*5))</f>
        <v>46203</v>
      </c>
      <c r="AO23" s="115" cm="1">
        <f t="array" aca="1" ref="AO23" ca="1">INDIRECT(ADDRESS(ROW($AU$10)+ROUNDDOWN((ROW()-11)/7,0),COLUMN($AU$10)+MOD(ROW()-11,7)))</f>
        <v>0</v>
      </c>
      <c r="AP23" s="113" cm="1">
        <f t="array" aca="1" ref="AP23" ca="1">INDIRECT(ADDRESS(ROW($AU$18)+ROUNDDOWN((ROW()-11)/7,0),COLUMN($AU$18)+MOD(ROW()-11,7)))</f>
        <v>0</v>
      </c>
      <c r="AQ23" s="119">
        <f ca="1"/>
        <v>46203</v>
      </c>
      <c r="AR23" s="118">
        <f ca="1"/>
        <v>0</v>
      </c>
      <c r="AS23" s="114">
        <f ca="1"/>
        <v>0</v>
      </c>
      <c r="AT23" s="60"/>
      <c r="AU23" s="124">
        <f>IFERROR(4-COUNTBLANK(C47:C50),0)</f>
        <v>0</v>
      </c>
      <c r="AV23" s="124" cm="1">
        <f t="array" ref="AV23">IFERROR(SUMPRODUCT(LEN(H47:H50)&gt;0),0)</f>
        <v>0</v>
      </c>
      <c r="AW23" s="124">
        <f>IFERROR(4-COUNTBLANK(M47:M50),0)</f>
        <v>0</v>
      </c>
      <c r="AX23" s="124">
        <f>IFERROR(4-COUNTBLANK(R47:R50),0)</f>
        <v>0</v>
      </c>
      <c r="AY23" s="124">
        <f>IFERROR(4-COUNTBLANK(W47:W50),0)</f>
        <v>0</v>
      </c>
      <c r="AZ23" s="124" cm="1">
        <f t="array" ref="AZ23">IFERROR(SUMPRODUCT(LEN(AB47:AB50)&gt;0),0)</f>
        <v>0</v>
      </c>
      <c r="BA23" s="124">
        <f>IFERROR(4-COUNTBLANK(AG47:AG50),0)</f>
        <v>0</v>
      </c>
      <c r="BB23" s="59"/>
      <c r="BC23" s="60"/>
      <c r="BD23" s="60"/>
    </row>
    <row r="24" spans="1:56" ht="18.75" customHeight="1">
      <c r="A24" s="36"/>
      <c r="B24" s="127"/>
      <c r="C24" s="314" t="str">
        <f>_xlfn.LET(_xlpm.v,'Week 1'!D12,IF(_xlpm.v="","",_xlpm.v))</f>
        <v/>
      </c>
      <c r="D24" s="143"/>
      <c r="E24" s="143"/>
      <c r="F24" s="195"/>
      <c r="G24" s="127"/>
      <c r="H24" s="314" t="str">
        <f>_xlfn.LET(_xlpm.v,'Week 1'!L12,IF(_xlpm.v="","",_xlpm.v))</f>
        <v/>
      </c>
      <c r="I24" s="143"/>
      <c r="J24" s="143"/>
      <c r="K24" s="195"/>
      <c r="L24" s="128"/>
      <c r="M24" s="314" t="str">
        <f>_xlfn.LET(_xlpm.v,'Week 1'!T12,IF(_xlpm.v="","",_xlpm.v))</f>
        <v/>
      </c>
      <c r="N24" s="143"/>
      <c r="O24" s="143"/>
      <c r="P24" s="195"/>
      <c r="Q24" s="129"/>
      <c r="R24" s="314" t="str">
        <f>_xlfn.LET(_xlpm.v,'Week 1'!AB12,IF(_xlpm.v="","",_xlpm.v))</f>
        <v/>
      </c>
      <c r="S24" s="143"/>
      <c r="T24" s="143"/>
      <c r="U24" s="195"/>
      <c r="V24" s="67"/>
      <c r="W24" s="314" t="str">
        <f>_xlfn.LET(_xlpm.v,'Week 1'!D43,IF(_xlpm.v="","",_xlpm.v))</f>
        <v/>
      </c>
      <c r="X24" s="143"/>
      <c r="Y24" s="143"/>
      <c r="Z24" s="195"/>
      <c r="AA24" s="129"/>
      <c r="AB24" s="314" t="str">
        <f>_xlfn.LET(_xlpm.v,'Week 1'!L43,IF(_xlpm.v="","",_xlpm.v))</f>
        <v/>
      </c>
      <c r="AC24" s="143"/>
      <c r="AD24" s="143"/>
      <c r="AE24" s="195"/>
      <c r="AF24" s="67"/>
      <c r="AG24" s="314" t="str">
        <f>_xlfn.LET(_xlpm.v,'Week 1'!T43,IF(_xlpm.v="","",_xlpm.v))</f>
        <v/>
      </c>
      <c r="AH24" s="143"/>
      <c r="AI24" s="143"/>
      <c r="AJ24" s="195"/>
      <c r="AK24" s="37"/>
      <c r="AL24" s="34"/>
      <c r="AM24" s="34"/>
      <c r="AN24" s="116" cm="1">
        <f t="array" aca="1" ref="AN24" ca="1">INDIRECT(ADDRESS(21+5*ROUNDDOWN((ROW()-11)/7,0),2+MOD(ROW()-11,7)*5))</f>
        <v>46204</v>
      </c>
      <c r="AO24" s="115" cm="1">
        <f t="array" aca="1" ref="AO24" ca="1">INDIRECT(ADDRESS(ROW($AU$10)+ROUNDDOWN((ROW()-11)/7,0),COLUMN($AU$10)+MOD(ROW()-11,7)))</f>
        <v>0</v>
      </c>
      <c r="AP24" s="113" cm="1">
        <f t="array" aca="1" ref="AP24" ca="1">INDIRECT(ADDRESS(ROW($AU$18)+ROUNDDOWN((ROW()-11)/7,0),COLUMN($AU$18)+MOD(ROW()-11,7)))</f>
        <v>0</v>
      </c>
      <c r="AQ24" s="119">
        <f ca="1"/>
        <v>46204</v>
      </c>
      <c r="AR24" s="118">
        <f ca="1"/>
        <v>0</v>
      </c>
      <c r="AS24" s="114">
        <f ca="1"/>
        <v>0</v>
      </c>
      <c r="AT24" s="60"/>
      <c r="AU24" s="60"/>
      <c r="AV24" s="60"/>
      <c r="AW24" s="60"/>
      <c r="AX24" s="60"/>
      <c r="AY24" s="60"/>
      <c r="AZ24" s="60"/>
      <c r="BA24" s="60"/>
      <c r="BB24" s="60"/>
      <c r="BC24" s="60"/>
      <c r="BD24" s="60"/>
    </row>
    <row r="25" spans="1:56" ht="18.75" customHeight="1">
      <c r="A25" s="2"/>
      <c r="B25" s="127"/>
      <c r="C25" s="314" t="str">
        <f>IF(COUNTIF('Week 1'!C31:C35,"&lt;&gt;")&gt;0,"Cardio","")</f>
        <v/>
      </c>
      <c r="D25" s="143"/>
      <c r="E25" s="143"/>
      <c r="F25" s="195"/>
      <c r="G25" s="127"/>
      <c r="H25" s="314" t="str">
        <f>IF(COUNTIF('Week 1'!K31:K35,"&lt;&gt;")&gt;0,"Cardio","")</f>
        <v/>
      </c>
      <c r="I25" s="143"/>
      <c r="J25" s="143"/>
      <c r="K25" s="195"/>
      <c r="L25" s="128"/>
      <c r="M25" s="314" t="str">
        <f>IF(COUNTIF('Week 1'!S31:S35,"&lt;&gt;")&gt;0,"Cardio","")</f>
        <v/>
      </c>
      <c r="N25" s="143"/>
      <c r="O25" s="143"/>
      <c r="P25" s="195"/>
      <c r="Q25" s="129"/>
      <c r="R25" s="314" t="str">
        <f>IF(COUNTIF('Week 1'!AA31:AA35,"&lt;&gt;")&gt;0,"Cardio","")</f>
        <v/>
      </c>
      <c r="S25" s="143"/>
      <c r="T25" s="143"/>
      <c r="U25" s="195"/>
      <c r="V25" s="67"/>
      <c r="W25" s="314" t="str">
        <f>IF(COUNTIF('Week 1'!C62:C66,"&lt;&gt;")&gt;0,"Cardio","")</f>
        <v/>
      </c>
      <c r="X25" s="143"/>
      <c r="Y25" s="143"/>
      <c r="Z25" s="195"/>
      <c r="AA25" s="129"/>
      <c r="AB25" s="314" t="str">
        <f>IF(COUNTIF('Week 1'!K62:K66,"&lt;&gt;")&gt;0,"Cardio","")</f>
        <v/>
      </c>
      <c r="AC25" s="143"/>
      <c r="AD25" s="143"/>
      <c r="AE25" s="195"/>
      <c r="AF25" s="67"/>
      <c r="AG25" s="314" t="str">
        <f>IF(COUNTIF('Week 1'!S62:S66,"&lt;&gt;")&gt;0,"Cardio","")</f>
        <v/>
      </c>
      <c r="AH25" s="143"/>
      <c r="AI25" s="143"/>
      <c r="AJ25" s="195"/>
      <c r="AK25" s="37"/>
      <c r="AL25" s="34"/>
      <c r="AM25" s="34"/>
      <c r="AN25" s="116" cm="1">
        <f t="array" aca="1" ref="AN25" ca="1">INDIRECT(ADDRESS(21+5*ROUNDDOWN((ROW()-11)/7,0),2+MOD(ROW()-11,7)*5))</f>
        <v>46205</v>
      </c>
      <c r="AO25" s="115" cm="1">
        <f t="array" aca="1" ref="AO25" ca="1">INDIRECT(ADDRESS(ROW($AU$10)+ROUNDDOWN((ROW()-11)/7,0),COLUMN($AU$10)+MOD(ROW()-11,7)))</f>
        <v>0</v>
      </c>
      <c r="AP25" s="113" cm="1">
        <f t="array" aca="1" ref="AP25" ca="1">INDIRECT(ADDRESS(ROW($AU$18)+ROUNDDOWN((ROW()-11)/7,0),COLUMN($AU$18)+MOD(ROW()-11,7)))</f>
        <v>0</v>
      </c>
      <c r="AQ25" s="119">
        <f ca="1"/>
        <v>46205</v>
      </c>
      <c r="AR25" s="118">
        <f ca="1"/>
        <v>0</v>
      </c>
      <c r="AS25" s="114">
        <f ca="1"/>
        <v>0</v>
      </c>
      <c r="AT25" s="60"/>
      <c r="AU25" s="60"/>
      <c r="AV25" s="60"/>
      <c r="AW25" s="60"/>
      <c r="AX25" s="60"/>
      <c r="AY25" s="60"/>
      <c r="AZ25" s="60"/>
      <c r="BA25" s="60"/>
      <c r="BB25" s="60"/>
      <c r="BC25" s="60"/>
      <c r="BD25" s="60"/>
    </row>
    <row r="26" spans="1:56" ht="18.75" customHeight="1">
      <c r="A26" s="38"/>
      <c r="B26" s="43">
        <f>B21+7</f>
        <v>46198</v>
      </c>
      <c r="C26" s="317" t="str">
        <f>IF('Week 2'!D9="✓","REST DAY      ","")</f>
        <v/>
      </c>
      <c r="D26" s="318"/>
      <c r="E26" s="318"/>
      <c r="F26" s="319"/>
      <c r="G26" s="43">
        <f>B21+8</f>
        <v>46199</v>
      </c>
      <c r="H26" s="317" t="str">
        <f>IF('Week 2'!L9="✓","REST DAY      ","")</f>
        <v/>
      </c>
      <c r="I26" s="318"/>
      <c r="J26" s="318"/>
      <c r="K26" s="319"/>
      <c r="L26" s="44">
        <f>B21+9</f>
        <v>46200</v>
      </c>
      <c r="M26" s="317" t="str">
        <f>IF('Week 2'!T9="✓","REST DAY      ","")</f>
        <v/>
      </c>
      <c r="N26" s="318"/>
      <c r="O26" s="318"/>
      <c r="P26" s="319"/>
      <c r="Q26" s="43">
        <f>B21+10</f>
        <v>46201</v>
      </c>
      <c r="R26" s="317" t="str">
        <f>IF('Week 2'!AB9="✓","REST DAY      ","")</f>
        <v/>
      </c>
      <c r="S26" s="318"/>
      <c r="T26" s="318"/>
      <c r="U26" s="319"/>
      <c r="V26" s="44">
        <f>B21+11</f>
        <v>46202</v>
      </c>
      <c r="W26" s="317" t="str">
        <f>IF('Week 2'!D40="✓","REST DAY      ","")</f>
        <v/>
      </c>
      <c r="X26" s="318"/>
      <c r="Y26" s="318"/>
      <c r="Z26" s="319"/>
      <c r="AA26" s="43">
        <f>B21+12</f>
        <v>46203</v>
      </c>
      <c r="AB26" s="317" t="str">
        <f>IF('Week 2'!L40="✓","REST DAY      ","")</f>
        <v/>
      </c>
      <c r="AC26" s="318"/>
      <c r="AD26" s="318"/>
      <c r="AE26" s="319"/>
      <c r="AF26" s="44">
        <f>B21+13</f>
        <v>46204</v>
      </c>
      <c r="AG26" s="317" t="str">
        <f>IF('Week 2'!T40="✓","REST DAY      ","")</f>
        <v/>
      </c>
      <c r="AH26" s="318"/>
      <c r="AI26" s="318"/>
      <c r="AJ26" s="319"/>
      <c r="AK26" s="45"/>
      <c r="AL26" s="34"/>
      <c r="AM26" s="34"/>
      <c r="AN26" s="116" cm="1">
        <f t="array" aca="1" ref="AN26" ca="1">INDIRECT(ADDRESS(21+5*ROUNDDOWN((ROW()-11)/7,0),2+MOD(ROW()-11,7)*5))</f>
        <v>46206</v>
      </c>
      <c r="AO26" s="115" cm="1">
        <f t="array" aca="1" ref="AO26" ca="1">INDIRECT(ADDRESS(ROW($AU$10)+ROUNDDOWN((ROW()-11)/7,0),COLUMN($AU$10)+MOD(ROW()-11,7)))</f>
        <v>0</v>
      </c>
      <c r="AP26" s="113" cm="1">
        <f t="array" aca="1" ref="AP26" ca="1">INDIRECT(ADDRESS(ROW($AU$18)+ROUNDDOWN((ROW()-11)/7,0),COLUMN($AU$18)+MOD(ROW()-11,7)))</f>
        <v>0</v>
      </c>
      <c r="AQ26" s="119">
        <f ca="1"/>
        <v>46206</v>
      </c>
      <c r="AR26" s="118">
        <f ca="1"/>
        <v>0</v>
      </c>
      <c r="AS26" s="114">
        <f ca="1"/>
        <v>0</v>
      </c>
      <c r="AT26" s="60"/>
      <c r="AU26" s="60"/>
      <c r="AV26" s="60"/>
      <c r="AW26" s="60"/>
      <c r="AX26" s="60"/>
      <c r="AY26" s="60"/>
      <c r="AZ26" s="60"/>
      <c r="BA26" s="60"/>
      <c r="BB26" s="60"/>
      <c r="BC26" s="60"/>
      <c r="BD26" s="60"/>
    </row>
    <row r="27" spans="1:56" ht="18.75" customHeight="1" thickBot="1">
      <c r="A27" s="2"/>
      <c r="B27" s="127"/>
      <c r="C27" s="320" t="str">
        <f>_xlfn.LET(_xlpm.v,'Week 2'!D10,IF(_xlpm.v="","",_xlpm.v))</f>
        <v/>
      </c>
      <c r="D27" s="321"/>
      <c r="E27" s="321"/>
      <c r="F27" s="322"/>
      <c r="G27" s="127"/>
      <c r="H27" s="320" t="str">
        <f>_xlfn.LET(_xlpm.v,'Week 2'!L10,IF(_xlpm.v="","",_xlpm.v))</f>
        <v/>
      </c>
      <c r="I27" s="321"/>
      <c r="J27" s="321"/>
      <c r="K27" s="322"/>
      <c r="L27" s="128"/>
      <c r="M27" s="320" t="str">
        <f>_xlfn.LET(_xlpm.v,'Week 2'!T10,IF(_xlpm.v="","",_xlpm.v))</f>
        <v/>
      </c>
      <c r="N27" s="321"/>
      <c r="O27" s="321"/>
      <c r="P27" s="322"/>
      <c r="Q27" s="129"/>
      <c r="R27" s="320" t="str">
        <f>_xlfn.LET(_xlpm.v,'Week 2'!AB10,IF(_xlpm.v="","",_xlpm.v))</f>
        <v/>
      </c>
      <c r="S27" s="321"/>
      <c r="T27" s="321"/>
      <c r="U27" s="322"/>
      <c r="V27" s="67"/>
      <c r="W27" s="320" t="str">
        <f>_xlfn.LET(_xlpm.v,'Week 2'!D41,IF(_xlpm.v="","",_xlpm.v))</f>
        <v/>
      </c>
      <c r="X27" s="321"/>
      <c r="Y27" s="321"/>
      <c r="Z27" s="322"/>
      <c r="AA27" s="129"/>
      <c r="AB27" s="320" t="str">
        <f>_xlfn.LET(_xlpm.v,'Week 2'!L41,IF(_xlpm.v="","",_xlpm.v))</f>
        <v/>
      </c>
      <c r="AC27" s="321"/>
      <c r="AD27" s="321"/>
      <c r="AE27" s="322"/>
      <c r="AF27" s="67"/>
      <c r="AG27" s="320" t="str">
        <f>_xlfn.LET(_xlpm.v,'Week 2'!T41,IF(_xlpm.v="","",_xlpm.v))</f>
        <v/>
      </c>
      <c r="AH27" s="321"/>
      <c r="AI27" s="321"/>
      <c r="AJ27" s="322"/>
      <c r="AK27" s="42">
        <f>IFERROR((COUNTIF($B$27:$B$30,"✓")+COUNTIF($G$27:$G$30,"✓")+COUNTIF($L$27:$L$30,"✓")+COUNTIF($Q$27:$Q$30,"✓")+COUNTIF($V$27:$V$30,"✓")+COUNTIF($AA$27:$AA$30,"✓")+COUNTIF($AF$27:$AF$30,"✓"))/(28-(COUNTIF($C$27:$C$30,"")+COUNTIF($H$27:$H$30,"")+COUNTIF($M$27:$M$30,"")+COUNTIF($R$27:$R$30,"")+COUNTIF($W$27:$W$30,"")+COUNTIF($AB$27:$AB$30,"")+COUNTIF($AG$27:$AG$30,""))),0)</f>
        <v>0</v>
      </c>
      <c r="AL27" s="58">
        <f>AK27</f>
        <v>0</v>
      </c>
      <c r="AM27" s="34"/>
      <c r="AN27" s="116" cm="1">
        <f t="array" aca="1" ref="AN27" ca="1">INDIRECT(ADDRESS(21+5*ROUNDDOWN((ROW()-11)/7,0),2+MOD(ROW()-11,7)*5))</f>
        <v>46207</v>
      </c>
      <c r="AO27" s="115" cm="1">
        <f t="array" aca="1" ref="AO27" ca="1">INDIRECT(ADDRESS(ROW($AU$10)+ROUNDDOWN((ROW()-11)/7,0),COLUMN($AU$10)+MOD(ROW()-11,7)))</f>
        <v>0</v>
      </c>
      <c r="AP27" s="113" cm="1">
        <f t="array" aca="1" ref="AP27" ca="1">INDIRECT(ADDRESS(ROW($AU$18)+ROUNDDOWN((ROW()-11)/7,0),COLUMN($AU$18)+MOD(ROW()-11,7)))</f>
        <v>0</v>
      </c>
      <c r="AQ27" s="120">
        <f ca="1"/>
        <v>46207</v>
      </c>
      <c r="AR27" s="121">
        <f ca="1"/>
        <v>0</v>
      </c>
      <c r="AS27" s="122">
        <f ca="1"/>
        <v>0</v>
      </c>
      <c r="AT27" s="63"/>
      <c r="AU27" s="59" t="str">
        <f>Setup!C7</f>
        <v>Cardio</v>
      </c>
      <c r="AV27" s="125">
        <f t="shared" ref="AV27:AV38" si="0">SUM(COUNTIFS($C$22:$AJ$25,$AU27,$C$22:$AJ$25,"&lt;&gt;"),COUNTIFS($C$27:$AJ$30,$AU27,$C$27:$AJ$30,"&lt;&gt;"),COUNTIFS($C$32:$AJ$35,$AU27,$C$32:$AJ$35,"&lt;&gt;"),COUNTIFS($C$37:$AJ$40,$AU27,$C$37:$AJ$40,"&lt;&gt;"),COUNTIFS($C$42:$AJ$45,$AU27,$C$42:$AJ$45,"&lt;&gt;"),COUNTIFS($C$47:$AJ$50,$AU27,$C$47:$AJ$50,"&lt;&gt;"))</f>
        <v>0</v>
      </c>
      <c r="AW27" s="59"/>
      <c r="AX27" s="59"/>
      <c r="AY27" s="59"/>
      <c r="AZ27" s="63"/>
      <c r="BA27" s="63"/>
      <c r="BB27" s="63"/>
      <c r="BC27" s="63"/>
      <c r="BD27" s="63"/>
    </row>
    <row r="28" spans="1:56" ht="18.75" customHeight="1">
      <c r="A28" s="2"/>
      <c r="B28" s="127"/>
      <c r="C28" s="314" t="str">
        <f>_xlfn.LET(_xlpm.v,'Week 2'!D11,IF(_xlpm.v="","",_xlpm.v))</f>
        <v/>
      </c>
      <c r="D28" s="315"/>
      <c r="E28" s="315"/>
      <c r="F28" s="316"/>
      <c r="G28" s="127"/>
      <c r="H28" s="314" t="str">
        <f>_xlfn.LET(_xlpm.v,'Week 2'!L11,IF(_xlpm.v="","",_xlpm.v))</f>
        <v/>
      </c>
      <c r="I28" s="315"/>
      <c r="J28" s="315"/>
      <c r="K28" s="316"/>
      <c r="L28" s="128"/>
      <c r="M28" s="314" t="str">
        <f>_xlfn.LET(_xlpm.v,'Week 2'!T11,IF(_xlpm.v="","",_xlpm.v))</f>
        <v/>
      </c>
      <c r="N28" s="315"/>
      <c r="O28" s="315"/>
      <c r="P28" s="316"/>
      <c r="Q28" s="129"/>
      <c r="R28" s="314" t="str">
        <f>_xlfn.LET(_xlpm.v,'Week 2'!AB11,IF(_xlpm.v="","",_xlpm.v))</f>
        <v/>
      </c>
      <c r="S28" s="315"/>
      <c r="T28" s="315"/>
      <c r="U28" s="316"/>
      <c r="V28" s="67"/>
      <c r="W28" s="314" t="str">
        <f>_xlfn.LET(_xlpm.v,'Week 2'!D42,IF(_xlpm.v="","",_xlpm.v))</f>
        <v/>
      </c>
      <c r="X28" s="315"/>
      <c r="Y28" s="315"/>
      <c r="Z28" s="316"/>
      <c r="AA28" s="129"/>
      <c r="AB28" s="314" t="str">
        <f>_xlfn.LET(_xlpm.v,'Week 2'!L42,IF(_xlpm.v="","",_xlpm.v))</f>
        <v/>
      </c>
      <c r="AC28" s="315"/>
      <c r="AD28" s="315"/>
      <c r="AE28" s="316"/>
      <c r="AF28" s="67"/>
      <c r="AG28" s="314" t="str">
        <f>_xlfn.LET(_xlpm.v,'Week 2'!T42,IF(_xlpm.v="","",_xlpm.v))</f>
        <v/>
      </c>
      <c r="AH28" s="315"/>
      <c r="AI28" s="315"/>
      <c r="AJ28" s="316"/>
      <c r="AK28" s="37"/>
      <c r="AL28" s="34"/>
      <c r="AM28" s="34"/>
      <c r="AN28" s="116" cm="1">
        <f t="array" aca="1" ref="AN28" ca="1">INDIRECT(ADDRESS(21+5*ROUNDDOWN((ROW()-11)/7,0),2+MOD(ROW()-11,7)*5))</f>
        <v>46208</v>
      </c>
      <c r="AO28" s="115" cm="1">
        <f t="array" aca="1" ref="AO28" ca="1">INDIRECT(ADDRESS(ROW($AU$10)+ROUNDDOWN((ROW()-11)/7,0),COLUMN($AU$10)+MOD(ROW()-11,7)))</f>
        <v>0</v>
      </c>
      <c r="AP28" s="113" cm="1">
        <f t="array" aca="1" ref="AP28" ca="1">INDIRECT(ADDRESS(ROW($AU$18)+ROUNDDOWN((ROW()-11)/7,0),COLUMN($AU$18)+MOD(ROW()-11,7)))</f>
        <v>0</v>
      </c>
      <c r="AQ28" s="119">
        <f ca="1"/>
        <v>46208</v>
      </c>
      <c r="AR28" s="118">
        <f ca="1"/>
        <v>0</v>
      </c>
      <c r="AS28" s="114">
        <f ca="1"/>
        <v>0</v>
      </c>
      <c r="AT28" s="60"/>
      <c r="AU28" s="59" t="str">
        <f>Setup!G7</f>
        <v>Back</v>
      </c>
      <c r="AV28" s="125">
        <f t="shared" si="0"/>
        <v>0</v>
      </c>
      <c r="AW28" s="59"/>
      <c r="AX28" s="59"/>
      <c r="AY28" s="59"/>
      <c r="AZ28" s="60"/>
      <c r="BA28" s="60"/>
      <c r="BB28" s="60"/>
      <c r="BC28" s="60"/>
      <c r="BD28" s="60"/>
    </row>
    <row r="29" spans="1:56" ht="18.75" customHeight="1">
      <c r="A29" s="36"/>
      <c r="B29" s="127"/>
      <c r="C29" s="314" t="str">
        <f>_xlfn.LET(_xlpm.v,'Week 2'!D12,IF(_xlpm.v="","",_xlpm.v))</f>
        <v/>
      </c>
      <c r="D29" s="315"/>
      <c r="E29" s="315"/>
      <c r="F29" s="316"/>
      <c r="G29" s="127"/>
      <c r="H29" s="314" t="str">
        <f>_xlfn.LET(_xlpm.v,'Week 2'!L12,IF(_xlpm.v="","",_xlpm.v))</f>
        <v/>
      </c>
      <c r="I29" s="315"/>
      <c r="J29" s="315"/>
      <c r="K29" s="316"/>
      <c r="L29" s="128"/>
      <c r="M29" s="314" t="str">
        <f>_xlfn.LET(_xlpm.v,'Week 2'!T12,IF(_xlpm.v="","",_xlpm.v))</f>
        <v/>
      </c>
      <c r="N29" s="315"/>
      <c r="O29" s="315"/>
      <c r="P29" s="316"/>
      <c r="Q29" s="129"/>
      <c r="R29" s="314" t="str">
        <f>_xlfn.LET(_xlpm.v,'Week 2'!AB12,IF(_xlpm.v="","",_xlpm.v))</f>
        <v/>
      </c>
      <c r="S29" s="315"/>
      <c r="T29" s="315"/>
      <c r="U29" s="316"/>
      <c r="V29" s="67"/>
      <c r="W29" s="314" t="str">
        <f>_xlfn.LET(_xlpm.v,'Week 2'!D43,IF(_xlpm.v="","",_xlpm.v))</f>
        <v/>
      </c>
      <c r="X29" s="315"/>
      <c r="Y29" s="315"/>
      <c r="Z29" s="316"/>
      <c r="AA29" s="129"/>
      <c r="AB29" s="314" t="str">
        <f>_xlfn.LET(_xlpm.v,'Week 2'!L43,IF(_xlpm.v="","",_xlpm.v))</f>
        <v/>
      </c>
      <c r="AC29" s="315"/>
      <c r="AD29" s="315"/>
      <c r="AE29" s="316"/>
      <c r="AF29" s="67"/>
      <c r="AG29" s="314" t="str">
        <f>_xlfn.LET(_xlpm.v,'Week 2'!T43,IF(_xlpm.v="","",_xlpm.v))</f>
        <v/>
      </c>
      <c r="AH29" s="315"/>
      <c r="AI29" s="315"/>
      <c r="AJ29" s="316"/>
      <c r="AK29" s="37"/>
      <c r="AL29" s="34"/>
      <c r="AM29" s="34"/>
      <c r="AN29" s="116" cm="1">
        <f t="array" aca="1" ref="AN29" ca="1">INDIRECT(ADDRESS(21+5*ROUNDDOWN((ROW()-11)/7,0),2+MOD(ROW()-11,7)*5))</f>
        <v>46209</v>
      </c>
      <c r="AO29" s="115" cm="1">
        <f t="array" aca="1" ref="AO29" ca="1">INDIRECT(ADDRESS(ROW($AU$10)+ROUNDDOWN((ROW()-11)/7,0),COLUMN($AU$10)+MOD(ROW()-11,7)))</f>
        <v>0</v>
      </c>
      <c r="AP29" s="113" cm="1">
        <f t="array" aca="1" ref="AP29" ca="1">INDIRECT(ADDRESS(ROW($AU$18)+ROUNDDOWN((ROW()-11)/7,0),COLUMN($AU$18)+MOD(ROW()-11,7)))</f>
        <v>0</v>
      </c>
      <c r="AQ29" s="119">
        <f ca="1"/>
        <v>46209</v>
      </c>
      <c r="AR29" s="118">
        <f ca="1"/>
        <v>0</v>
      </c>
      <c r="AS29" s="114">
        <f ca="1"/>
        <v>0</v>
      </c>
      <c r="AT29" s="60"/>
      <c r="AU29" s="59" t="str">
        <f>Setup!K7</f>
        <v>Shoulders</v>
      </c>
      <c r="AV29" s="125">
        <f t="shared" si="0"/>
        <v>0</v>
      </c>
      <c r="AW29" s="59"/>
      <c r="AX29" s="59"/>
      <c r="AY29" s="126">
        <f>Setup!$O$4</f>
        <v>46191</v>
      </c>
      <c r="AZ29" s="60"/>
      <c r="BA29" s="60"/>
      <c r="BB29" s="60"/>
      <c r="BC29" s="60"/>
      <c r="BD29" s="60"/>
    </row>
    <row r="30" spans="1:56" ht="18.75" customHeight="1">
      <c r="A30" s="2"/>
      <c r="B30" s="127"/>
      <c r="C30" s="314" t="str">
        <f>IF(COUNTIF('Week 2'!C31:C35,"&lt;&gt;")&gt;0,"Cardio","")</f>
        <v/>
      </c>
      <c r="D30" s="143"/>
      <c r="E30" s="143"/>
      <c r="F30" s="195"/>
      <c r="G30" s="127"/>
      <c r="H30" s="314" t="str">
        <f>IF(COUNTIF('Week 2'!K31:K35,"&lt;&gt;")&gt;0,"Cardio","")</f>
        <v/>
      </c>
      <c r="I30" s="143"/>
      <c r="J30" s="143"/>
      <c r="K30" s="195"/>
      <c r="L30" s="128"/>
      <c r="M30" s="314" t="str">
        <f>IF(COUNTIF('Week 2'!S31:S35,"&lt;&gt;")&gt;0,"Cardio","")</f>
        <v/>
      </c>
      <c r="N30" s="143"/>
      <c r="O30" s="143"/>
      <c r="P30" s="195"/>
      <c r="Q30" s="129"/>
      <c r="R30" s="314" t="str">
        <f>IF(COUNTIF('Week 2'!AA31:AA35,"&lt;&gt;")&gt;0,"Cardio","")</f>
        <v/>
      </c>
      <c r="S30" s="143"/>
      <c r="T30" s="143"/>
      <c r="U30" s="195"/>
      <c r="V30" s="67"/>
      <c r="W30" s="314" t="str">
        <f>IF(COUNTIF('Week 2'!C62:C66,"&lt;&gt;")&gt;0,"Cardio","")</f>
        <v/>
      </c>
      <c r="X30" s="143"/>
      <c r="Y30" s="143"/>
      <c r="Z30" s="195"/>
      <c r="AA30" s="129"/>
      <c r="AB30" s="314" t="str">
        <f>IF(COUNTIF('Week 2'!K62:K66,"&lt;&gt;")&gt;0,"Cardio","")</f>
        <v/>
      </c>
      <c r="AC30" s="143"/>
      <c r="AD30" s="143"/>
      <c r="AE30" s="195"/>
      <c r="AF30" s="67"/>
      <c r="AG30" s="314" t="str">
        <f>IF(COUNTIF('Week 2'!S62:S66,"&lt;&gt;")&gt;0,"Cardio","")</f>
        <v/>
      </c>
      <c r="AH30" s="143"/>
      <c r="AI30" s="143"/>
      <c r="AJ30" s="195"/>
      <c r="AK30" s="37"/>
      <c r="AL30" s="2"/>
      <c r="AM30" s="2"/>
      <c r="AN30" s="116" cm="1">
        <f t="array" aca="1" ref="AN30" ca="1">INDIRECT(ADDRESS(21+5*ROUNDDOWN((ROW()-11)/7,0),2+MOD(ROW()-11,7)*5))</f>
        <v>46210</v>
      </c>
      <c r="AO30" s="115" cm="1">
        <f t="array" aca="1" ref="AO30" ca="1">INDIRECT(ADDRESS(ROW($AU$10)+ROUNDDOWN((ROW()-11)/7,0),COLUMN($AU$10)+MOD(ROW()-11,7)))</f>
        <v>0</v>
      </c>
      <c r="AP30" s="113" cm="1">
        <f t="array" aca="1" ref="AP30" ca="1">INDIRECT(ADDRESS(ROW($AU$18)+ROUNDDOWN((ROW()-11)/7,0),COLUMN($AU$18)+MOD(ROW()-11,7)))</f>
        <v>0</v>
      </c>
      <c r="AQ30" s="119">
        <f ca="1"/>
        <v>46210</v>
      </c>
      <c r="AR30" s="118">
        <f ca="1"/>
        <v>0</v>
      </c>
      <c r="AS30" s="114">
        <f ca="1"/>
        <v>0</v>
      </c>
      <c r="AT30" s="60"/>
      <c r="AU30" s="59" t="str">
        <f>Setup!O7</f>
        <v>Abs</v>
      </c>
      <c r="AV30" s="125">
        <f t="shared" si="0"/>
        <v>0</v>
      </c>
      <c r="AW30" s="59"/>
      <c r="AX30" s="59"/>
      <c r="AY30" s="59"/>
      <c r="AZ30" s="60"/>
      <c r="BA30" s="60"/>
      <c r="BB30" s="60"/>
      <c r="BC30" s="60"/>
      <c r="BD30" s="60"/>
    </row>
    <row r="31" spans="1:56" ht="18.75" customHeight="1">
      <c r="A31" s="38"/>
      <c r="B31" s="46">
        <f>B21+14</f>
        <v>46205</v>
      </c>
      <c r="C31" s="323" t="str">
        <f>IF('Week 3'!D9="✓","REST DAY      ","")</f>
        <v/>
      </c>
      <c r="D31" s="318"/>
      <c r="E31" s="318"/>
      <c r="F31" s="319"/>
      <c r="G31" s="46">
        <f>B21+15</f>
        <v>46206</v>
      </c>
      <c r="H31" s="323" t="str">
        <f>IF('Week 3'!L9="✓","REST DAY      ","")</f>
        <v/>
      </c>
      <c r="I31" s="318"/>
      <c r="J31" s="318"/>
      <c r="K31" s="319"/>
      <c r="L31" s="47">
        <f>B21+16</f>
        <v>46207</v>
      </c>
      <c r="M31" s="323" t="str">
        <f>IF('Week 3'!T9="✓","REST DAY      ","")</f>
        <v/>
      </c>
      <c r="N31" s="318"/>
      <c r="O31" s="318"/>
      <c r="P31" s="319"/>
      <c r="Q31" s="46">
        <f>B21+17</f>
        <v>46208</v>
      </c>
      <c r="R31" s="323" t="str">
        <f>IF('Week 3'!AB9="✓","REST DAY      ","")</f>
        <v/>
      </c>
      <c r="S31" s="318"/>
      <c r="T31" s="318"/>
      <c r="U31" s="319"/>
      <c r="V31" s="47">
        <f>B21+18</f>
        <v>46209</v>
      </c>
      <c r="W31" s="323" t="str">
        <f>IF('Week 3'!D40="✓","REST DAY      ","")</f>
        <v/>
      </c>
      <c r="X31" s="318"/>
      <c r="Y31" s="318"/>
      <c r="Z31" s="319"/>
      <c r="AA31" s="46">
        <f>B21+19</f>
        <v>46210</v>
      </c>
      <c r="AB31" s="323" t="str">
        <f>IF('Week 3'!L40="✓","REST DAY      ","")</f>
        <v/>
      </c>
      <c r="AC31" s="318"/>
      <c r="AD31" s="318"/>
      <c r="AE31" s="319"/>
      <c r="AF31" s="47">
        <f>B21+20</f>
        <v>46211</v>
      </c>
      <c r="AG31" s="323" t="str">
        <f>IF('Week 3'!T40="✓","REST DAY      ","")</f>
        <v/>
      </c>
      <c r="AH31" s="318"/>
      <c r="AI31" s="318"/>
      <c r="AJ31" s="319"/>
      <c r="AK31" s="45"/>
      <c r="AL31" s="38"/>
      <c r="AM31" s="38"/>
      <c r="AN31" s="116" cm="1">
        <f t="array" aca="1" ref="AN31" ca="1">INDIRECT(ADDRESS(21+5*ROUNDDOWN((ROW()-11)/7,0),2+MOD(ROW()-11,7)*5))</f>
        <v>46211</v>
      </c>
      <c r="AO31" s="115" cm="1">
        <f t="array" aca="1" ref="AO31" ca="1">INDIRECT(ADDRESS(ROW($AU$10)+ROUNDDOWN((ROW()-11)/7,0),COLUMN($AU$10)+MOD(ROW()-11,7)))</f>
        <v>0</v>
      </c>
      <c r="AP31" s="113" cm="1">
        <f t="array" aca="1" ref="AP31" ca="1">INDIRECT(ADDRESS(ROW($AU$18)+ROUNDDOWN((ROW()-11)/7,0),COLUMN($AU$18)+MOD(ROW()-11,7)))</f>
        <v>0</v>
      </c>
      <c r="AQ31" s="119">
        <f ca="1"/>
        <v>46211</v>
      </c>
      <c r="AR31" s="118">
        <f ca="1"/>
        <v>0</v>
      </c>
      <c r="AS31" s="114">
        <f ca="1"/>
        <v>0</v>
      </c>
      <c r="AT31" s="60"/>
      <c r="AU31" s="59" t="str">
        <f>Setup!S7</f>
        <v>Legs</v>
      </c>
      <c r="AV31" s="125">
        <f t="shared" si="0"/>
        <v>0</v>
      </c>
      <c r="AW31" s="59"/>
      <c r="AX31" s="59"/>
      <c r="AY31" s="59"/>
      <c r="AZ31" s="60"/>
      <c r="BA31" s="60"/>
      <c r="BB31" s="60"/>
      <c r="BC31" s="60"/>
      <c r="BD31" s="60"/>
    </row>
    <row r="32" spans="1:56" ht="18.75" customHeight="1" thickBot="1">
      <c r="A32" s="2"/>
      <c r="B32" s="127"/>
      <c r="C32" s="320" t="str">
        <f>_xlfn.LET(_xlpm.v,'Week 3'!D10,IF(_xlpm.v="","",_xlpm.v))</f>
        <v/>
      </c>
      <c r="D32" s="321"/>
      <c r="E32" s="321"/>
      <c r="F32" s="322"/>
      <c r="G32" s="127"/>
      <c r="H32" s="320" t="str">
        <f>_xlfn.LET(_xlpm.v,'Week 3'!L10,IF(_xlpm.v="","",_xlpm.v))</f>
        <v/>
      </c>
      <c r="I32" s="321"/>
      <c r="J32" s="321"/>
      <c r="K32" s="322"/>
      <c r="L32" s="128"/>
      <c r="M32" s="320" t="str">
        <f>_xlfn.LET(_xlpm.v,'Week 3'!T10,IF(_xlpm.v="","",_xlpm.v))</f>
        <v/>
      </c>
      <c r="N32" s="321"/>
      <c r="O32" s="321"/>
      <c r="P32" s="322"/>
      <c r="Q32" s="129"/>
      <c r="R32" s="320" t="str">
        <f>_xlfn.LET(_xlpm.v,'Week 3'!AB10,IF(_xlpm.v="","",_xlpm.v))</f>
        <v/>
      </c>
      <c r="S32" s="321"/>
      <c r="T32" s="321"/>
      <c r="U32" s="322"/>
      <c r="V32" s="67"/>
      <c r="W32" s="320" t="str">
        <f>_xlfn.LET(_xlpm.v,'Week 3'!D41,IF(_xlpm.v="","",_xlpm.v))</f>
        <v/>
      </c>
      <c r="X32" s="321"/>
      <c r="Y32" s="321"/>
      <c r="Z32" s="322"/>
      <c r="AA32" s="129"/>
      <c r="AB32" s="320" t="str">
        <f>_xlfn.LET(_xlpm.v,'Week 3'!L41,IF(_xlpm.v="","",_xlpm.v))</f>
        <v/>
      </c>
      <c r="AC32" s="321"/>
      <c r="AD32" s="321"/>
      <c r="AE32" s="322"/>
      <c r="AF32" s="67"/>
      <c r="AG32" s="320" t="str">
        <f>_xlfn.LET(_xlpm.v,'Week 3'!T41,IF(_xlpm.v="","",_xlpm.v))</f>
        <v/>
      </c>
      <c r="AH32" s="321"/>
      <c r="AI32" s="321"/>
      <c r="AJ32" s="322"/>
      <c r="AK32" s="42">
        <f>IFERROR((COUNTIF($B$32:$B$35,"✓")+COUNTIF($G$32:$G$35,"✓")+COUNTIF($L$32:$L$35,"✓")+COUNTIF($Q$32:$Q$35,"✓")+COUNTIF($V$32:$V$35,"✓")+COUNTIF($AA$32:$AA$35,"✓")+COUNTIF($AF$32:$AF$35,"✓"))/(28-(COUNTIF($C$32:$C$35,"")+COUNTIF($H$32:$H$35,"")+COUNTIF($M$32:$M$35,"")+COUNTIF($R$32:$R$35,"")+COUNTIF($W$32:$W$35,"")+COUNTIF($AB$32:$AB$35,"")+COUNTIF($AG$32:$AG$35,""))),0)</f>
        <v>0</v>
      </c>
      <c r="AL32" s="58">
        <f>AK32</f>
        <v>0</v>
      </c>
      <c r="AM32" s="38"/>
      <c r="AN32" s="116" cm="1">
        <f t="array" aca="1" ref="AN32" ca="1">INDIRECT(ADDRESS(21+5*ROUNDDOWN((ROW()-11)/7,0),2+MOD(ROW()-11,7)*5))</f>
        <v>46212</v>
      </c>
      <c r="AO32" s="115" cm="1">
        <f t="array" aca="1" ref="AO32" ca="1">INDIRECT(ADDRESS(ROW($AU$10)+ROUNDDOWN((ROW()-11)/7,0),COLUMN($AU$10)+MOD(ROW()-11,7)))</f>
        <v>0</v>
      </c>
      <c r="AP32" s="113" cm="1">
        <f t="array" aca="1" ref="AP32" ca="1">INDIRECT(ADDRESS(ROW($AU$18)+ROUNDDOWN((ROW()-11)/7,0),COLUMN($AU$18)+MOD(ROW()-11,7)))</f>
        <v>0</v>
      </c>
      <c r="AQ32" s="120">
        <f ca="1"/>
        <v>46212</v>
      </c>
      <c r="AR32" s="121">
        <f ca="1"/>
        <v>0</v>
      </c>
      <c r="AS32" s="122">
        <f ca="1"/>
        <v>0</v>
      </c>
      <c r="AT32" s="63"/>
      <c r="AU32" s="59" t="str">
        <f>Setup!W7</f>
        <v>Chest</v>
      </c>
      <c r="AV32" s="125">
        <f t="shared" si="0"/>
        <v>0</v>
      </c>
      <c r="AW32" s="59"/>
      <c r="AX32" s="59"/>
      <c r="AY32" s="59"/>
      <c r="AZ32" s="63"/>
      <c r="BA32" s="63"/>
      <c r="BB32" s="63"/>
      <c r="BC32" s="63"/>
      <c r="BD32" s="63"/>
    </row>
    <row r="33" spans="1:56" ht="18.75" customHeight="1">
      <c r="A33" s="2"/>
      <c r="B33" s="127"/>
      <c r="C33" s="314" t="str">
        <f>_xlfn.LET(_xlpm.v,'Week 3'!D11,IF(_xlpm.v="","",_xlpm.v))</f>
        <v/>
      </c>
      <c r="D33" s="315"/>
      <c r="E33" s="315"/>
      <c r="F33" s="316"/>
      <c r="G33" s="127"/>
      <c r="H33" s="314" t="str">
        <f>_xlfn.LET(_xlpm.v,'Week 3'!L11,IF(_xlpm.v="","",_xlpm.v))</f>
        <v/>
      </c>
      <c r="I33" s="315"/>
      <c r="J33" s="315"/>
      <c r="K33" s="316"/>
      <c r="L33" s="128"/>
      <c r="M33" s="314" t="str">
        <f>_xlfn.LET(_xlpm.v,'Week 3'!T11,IF(_xlpm.v="","",_xlpm.v))</f>
        <v/>
      </c>
      <c r="N33" s="315"/>
      <c r="O33" s="315"/>
      <c r="P33" s="316"/>
      <c r="Q33" s="129"/>
      <c r="R33" s="314" t="str">
        <f>_xlfn.LET(_xlpm.v,'Week 3'!AB11,IF(_xlpm.v="","",_xlpm.v))</f>
        <v/>
      </c>
      <c r="S33" s="315"/>
      <c r="T33" s="315"/>
      <c r="U33" s="316"/>
      <c r="V33" s="67"/>
      <c r="W33" s="314" t="str">
        <f>_xlfn.LET(_xlpm.v,'Week 3'!D42,IF(_xlpm.v="","",_xlpm.v))</f>
        <v/>
      </c>
      <c r="X33" s="315"/>
      <c r="Y33" s="315"/>
      <c r="Z33" s="316"/>
      <c r="AA33" s="129"/>
      <c r="AB33" s="314" t="str">
        <f>_xlfn.LET(_xlpm.v,'Week 3'!L42,IF(_xlpm.v="","",_xlpm.v))</f>
        <v/>
      </c>
      <c r="AC33" s="315"/>
      <c r="AD33" s="315"/>
      <c r="AE33" s="316"/>
      <c r="AF33" s="67"/>
      <c r="AG33" s="314" t="str">
        <f>_xlfn.LET(_xlpm.v,'Week 3'!T42,IF(_xlpm.v="","",_xlpm.v))</f>
        <v/>
      </c>
      <c r="AH33" s="315"/>
      <c r="AI33" s="315"/>
      <c r="AJ33" s="316"/>
      <c r="AK33" s="37"/>
      <c r="AL33" s="38"/>
      <c r="AM33" s="38"/>
      <c r="AN33" s="116" cm="1">
        <f t="array" aca="1" ref="AN33" ca="1">INDIRECT(ADDRESS(21+5*ROUNDDOWN((ROW()-11)/7,0),2+MOD(ROW()-11,7)*5))</f>
        <v>46213</v>
      </c>
      <c r="AO33" s="115" cm="1">
        <f t="array" aca="1" ref="AO33" ca="1">INDIRECT(ADDRESS(ROW($AU$10)+ROUNDDOWN((ROW()-11)/7,0),COLUMN($AU$10)+MOD(ROW()-11,7)))</f>
        <v>0</v>
      </c>
      <c r="AP33" s="113" cm="1">
        <f t="array" aca="1" ref="AP33" ca="1">INDIRECT(ADDRESS(ROW($AU$18)+ROUNDDOWN((ROW()-11)/7,0),COLUMN($AU$18)+MOD(ROW()-11,7)))</f>
        <v>0</v>
      </c>
      <c r="AQ33" s="119">
        <f ca="1"/>
        <v>46213</v>
      </c>
      <c r="AR33" s="118">
        <f ca="1"/>
        <v>0</v>
      </c>
      <c r="AS33" s="114">
        <f ca="1"/>
        <v>0</v>
      </c>
      <c r="AT33" s="60"/>
      <c r="AU33" s="59" t="str">
        <f>Setup!C40</f>
        <v>Arm</v>
      </c>
      <c r="AV33" s="125">
        <f t="shared" si="0"/>
        <v>0</v>
      </c>
      <c r="AW33" s="59"/>
      <c r="AX33" s="59"/>
      <c r="AY33" s="59"/>
      <c r="AZ33" s="60"/>
      <c r="BA33" s="60"/>
      <c r="BB33" s="60"/>
      <c r="BC33" s="60"/>
      <c r="BD33" s="60"/>
    </row>
    <row r="34" spans="1:56" ht="18.75" customHeight="1">
      <c r="A34" s="36"/>
      <c r="B34" s="127"/>
      <c r="C34" s="314" t="str">
        <f>_xlfn.LET(_xlpm.v,'Week 3'!D12,IF(_xlpm.v="","",_xlpm.v))</f>
        <v/>
      </c>
      <c r="D34" s="315"/>
      <c r="E34" s="315"/>
      <c r="F34" s="316"/>
      <c r="G34" s="127"/>
      <c r="H34" s="314" t="str">
        <f>_xlfn.LET(_xlpm.v,'Week 3'!L12,IF(_xlpm.v="","",_xlpm.v))</f>
        <v/>
      </c>
      <c r="I34" s="315"/>
      <c r="J34" s="315"/>
      <c r="K34" s="316"/>
      <c r="L34" s="128"/>
      <c r="M34" s="314" t="str">
        <f>_xlfn.LET(_xlpm.v,'Week 3'!T12,IF(_xlpm.v="","",_xlpm.v))</f>
        <v/>
      </c>
      <c r="N34" s="315"/>
      <c r="O34" s="315"/>
      <c r="P34" s="316"/>
      <c r="Q34" s="129"/>
      <c r="R34" s="314" t="str">
        <f>_xlfn.LET(_xlpm.v,'Week 3'!AB12,IF(_xlpm.v="","",_xlpm.v))</f>
        <v/>
      </c>
      <c r="S34" s="315"/>
      <c r="T34" s="315"/>
      <c r="U34" s="316"/>
      <c r="V34" s="67"/>
      <c r="W34" s="314" t="str">
        <f>_xlfn.LET(_xlpm.v,'Week 3'!D43,IF(_xlpm.v="","",_xlpm.v))</f>
        <v/>
      </c>
      <c r="X34" s="315"/>
      <c r="Y34" s="315"/>
      <c r="Z34" s="316"/>
      <c r="AA34" s="129"/>
      <c r="AB34" s="314" t="str">
        <f>_xlfn.LET(_xlpm.v,'Week 3'!L43,IF(_xlpm.v="","",_xlpm.v))</f>
        <v/>
      </c>
      <c r="AC34" s="315"/>
      <c r="AD34" s="315"/>
      <c r="AE34" s="316"/>
      <c r="AF34" s="67"/>
      <c r="AG34" s="314" t="str">
        <f>_xlfn.LET(_xlpm.v,'Week 3'!T43,IF(_xlpm.v="","",_xlpm.v))</f>
        <v/>
      </c>
      <c r="AH34" s="315"/>
      <c r="AI34" s="315"/>
      <c r="AJ34" s="316"/>
      <c r="AK34" s="37"/>
      <c r="AL34" s="38"/>
      <c r="AM34" s="38"/>
      <c r="AN34" s="116" cm="1">
        <f t="array" aca="1" ref="AN34" ca="1">INDIRECT(ADDRESS(21+5*ROUNDDOWN((ROW()-11)/7,0),2+MOD(ROW()-11,7)*5))</f>
        <v>46214</v>
      </c>
      <c r="AO34" s="115" cm="1">
        <f t="array" aca="1" ref="AO34" ca="1">INDIRECT(ADDRESS(ROW($AU$10)+ROUNDDOWN((ROW()-11)/7,0),COLUMN($AU$10)+MOD(ROW()-11,7)))</f>
        <v>0</v>
      </c>
      <c r="AP34" s="113" cm="1">
        <f t="array" aca="1" ref="AP34" ca="1">INDIRECT(ADDRESS(ROW($AU$18)+ROUNDDOWN((ROW()-11)/7,0),COLUMN($AU$18)+MOD(ROW()-11,7)))</f>
        <v>0</v>
      </c>
      <c r="AQ34" s="119">
        <f ca="1"/>
        <v>46214</v>
      </c>
      <c r="AR34" s="118">
        <f ca="1"/>
        <v>0</v>
      </c>
      <c r="AS34" s="114">
        <f ca="1"/>
        <v>0</v>
      </c>
      <c r="AT34" s="60"/>
      <c r="AU34" s="60" t="str">
        <f>Setup!G40</f>
        <v>Glute</v>
      </c>
      <c r="AV34" s="125">
        <f t="shared" si="0"/>
        <v>0</v>
      </c>
      <c r="AW34" s="60"/>
      <c r="AX34" s="60"/>
      <c r="AY34" s="60"/>
      <c r="AZ34" s="60"/>
      <c r="BA34" s="60"/>
      <c r="BB34" s="60"/>
      <c r="BC34" s="60"/>
      <c r="BD34" s="60"/>
    </row>
    <row r="35" spans="1:56" ht="18.75" customHeight="1">
      <c r="A35" s="2"/>
      <c r="B35" s="127"/>
      <c r="C35" s="314" t="str">
        <f>IF(COUNTIF('Week 3'!C31:C35,"&lt;&gt;")&gt;0,"Cardio","")</f>
        <v/>
      </c>
      <c r="D35" s="143"/>
      <c r="E35" s="143"/>
      <c r="F35" s="195"/>
      <c r="G35" s="127"/>
      <c r="H35" s="314" t="str">
        <f>IF(COUNTIF('Week 3'!K31:K35,"&lt;&gt;")&gt;0,"Cardio","")</f>
        <v/>
      </c>
      <c r="I35" s="143"/>
      <c r="J35" s="143"/>
      <c r="K35" s="195"/>
      <c r="L35" s="128"/>
      <c r="M35" s="314" t="str">
        <f>IF(COUNTIF('Week 3'!S31:S35,"&lt;&gt;")&gt;0,"Cardio","")</f>
        <v/>
      </c>
      <c r="N35" s="143"/>
      <c r="O35" s="143"/>
      <c r="P35" s="195"/>
      <c r="Q35" s="129"/>
      <c r="R35" s="314" t="str">
        <f>IF(COUNTIF('Week 3'!AA31:AA35,"&lt;&gt;")&gt;0,"Cardio","")</f>
        <v/>
      </c>
      <c r="S35" s="143"/>
      <c r="T35" s="143"/>
      <c r="U35" s="195"/>
      <c r="V35" s="67"/>
      <c r="W35" s="314" t="str">
        <f>IF(COUNTIF('Week 3'!C62:C66,"&lt;&gt;")&gt;0,"Cardio","")</f>
        <v/>
      </c>
      <c r="X35" s="143"/>
      <c r="Y35" s="143"/>
      <c r="Z35" s="195"/>
      <c r="AA35" s="129"/>
      <c r="AB35" s="314" t="str">
        <f>IF(COUNTIF('Week 3'!K62:K66,"&lt;&gt;")&gt;0,"Cardio","")</f>
        <v/>
      </c>
      <c r="AC35" s="143"/>
      <c r="AD35" s="143"/>
      <c r="AE35" s="195"/>
      <c r="AF35" s="67"/>
      <c r="AG35" s="314" t="str">
        <f>IF(COUNTIF('Week 3'!S62:S66,"&lt;&gt;")&gt;0,"Cardio","")</f>
        <v/>
      </c>
      <c r="AH35" s="143"/>
      <c r="AI35" s="143"/>
      <c r="AJ35" s="195"/>
      <c r="AK35" s="37"/>
      <c r="AL35" s="38"/>
      <c r="AM35" s="38"/>
      <c r="AN35" s="116" cm="1">
        <f t="array" aca="1" ref="AN35" ca="1">INDIRECT(ADDRESS(21+5*ROUNDDOWN((ROW()-11)/7,0),2+MOD(ROW()-11,7)*5))</f>
        <v>46215</v>
      </c>
      <c r="AO35" s="115" cm="1">
        <f t="array" aca="1" ref="AO35" ca="1">INDIRECT(ADDRESS(ROW($AU$10)+ROUNDDOWN((ROW()-11)/7,0),COLUMN($AU$10)+MOD(ROW()-11,7)))</f>
        <v>0</v>
      </c>
      <c r="AP35" s="113" cm="1">
        <f t="array" aca="1" ref="AP35" ca="1">INDIRECT(ADDRESS(ROW($AU$18)+ROUNDDOWN((ROW()-11)/7,0),COLUMN($AU$18)+MOD(ROW()-11,7)))</f>
        <v>0</v>
      </c>
      <c r="AQ35" s="119">
        <f ca="1"/>
        <v>46215</v>
      </c>
      <c r="AR35" s="118">
        <f ca="1"/>
        <v>0</v>
      </c>
      <c r="AS35" s="114">
        <f ca="1"/>
        <v>0</v>
      </c>
      <c r="AT35" s="60"/>
      <c r="AU35" s="60">
        <f>Setup!K40</f>
        <v>0</v>
      </c>
      <c r="AV35" s="125">
        <f t="shared" si="0"/>
        <v>0</v>
      </c>
      <c r="AW35" s="60"/>
      <c r="AX35" s="60"/>
      <c r="AY35" s="60"/>
      <c r="AZ35" s="60"/>
      <c r="BA35" s="60"/>
      <c r="BB35" s="60"/>
      <c r="BC35" s="60"/>
      <c r="BD35" s="60"/>
    </row>
    <row r="36" spans="1:56" ht="18.75" customHeight="1">
      <c r="A36" s="38"/>
      <c r="B36" s="48">
        <f>B21+21</f>
        <v>46212</v>
      </c>
      <c r="C36" s="324" t="str">
        <f>IF('Week 4'!D9="✓","REST DAY      ","")</f>
        <v/>
      </c>
      <c r="D36" s="318"/>
      <c r="E36" s="318"/>
      <c r="F36" s="319"/>
      <c r="G36" s="48">
        <f>B21+22</f>
        <v>46213</v>
      </c>
      <c r="H36" s="324" t="str">
        <f>IF('Week 4'!L9="✓","REST DAY      ","")</f>
        <v/>
      </c>
      <c r="I36" s="318"/>
      <c r="J36" s="318"/>
      <c r="K36" s="319"/>
      <c r="L36" s="49">
        <f>B21+23</f>
        <v>46214</v>
      </c>
      <c r="M36" s="324" t="str">
        <f>IF('Week 4'!T9="✓","REST DAY      ","")</f>
        <v/>
      </c>
      <c r="N36" s="318"/>
      <c r="O36" s="318"/>
      <c r="P36" s="319"/>
      <c r="Q36" s="48">
        <f>B21+24</f>
        <v>46215</v>
      </c>
      <c r="R36" s="324" t="str">
        <f>IF('Week 4'!AB9="✓","REST DAY      ","")</f>
        <v/>
      </c>
      <c r="S36" s="318"/>
      <c r="T36" s="318"/>
      <c r="U36" s="319"/>
      <c r="V36" s="49">
        <f>B21+25</f>
        <v>46216</v>
      </c>
      <c r="W36" s="324" t="str">
        <f>IF('Week 4'!D40="✓","REST DAY      ","")</f>
        <v/>
      </c>
      <c r="X36" s="318"/>
      <c r="Y36" s="318"/>
      <c r="Z36" s="319"/>
      <c r="AA36" s="48">
        <f>B21+26</f>
        <v>46217</v>
      </c>
      <c r="AB36" s="324" t="str">
        <f>IF('Week 4'!L40="✓","REST DAY      ","")</f>
        <v/>
      </c>
      <c r="AC36" s="318"/>
      <c r="AD36" s="318"/>
      <c r="AE36" s="319"/>
      <c r="AF36" s="49">
        <f>B21+27</f>
        <v>46218</v>
      </c>
      <c r="AG36" s="324" t="str">
        <f>IF('Week 4'!T40="✓","REST DAY      ","")</f>
        <v/>
      </c>
      <c r="AH36" s="318"/>
      <c r="AI36" s="318"/>
      <c r="AJ36" s="319"/>
      <c r="AK36" s="45"/>
      <c r="AL36" s="38"/>
      <c r="AM36" s="38"/>
      <c r="AN36" s="116" cm="1">
        <f t="array" aca="1" ref="AN36" ca="1">INDIRECT(ADDRESS(21+5*ROUNDDOWN((ROW()-11)/7,0),2+MOD(ROW()-11,7)*5))</f>
        <v>46216</v>
      </c>
      <c r="AO36" s="115" cm="1">
        <f t="array" aca="1" ref="AO36" ca="1">INDIRECT(ADDRESS(ROW($AU$10)+ROUNDDOWN((ROW()-11)/7,0),COLUMN($AU$10)+MOD(ROW()-11,7)))</f>
        <v>0</v>
      </c>
      <c r="AP36" s="113" cm="1">
        <f t="array" aca="1" ref="AP36" ca="1">INDIRECT(ADDRESS(ROW($AU$18)+ROUNDDOWN((ROW()-11)/7,0),COLUMN($AU$18)+MOD(ROW()-11,7)))</f>
        <v>0</v>
      </c>
      <c r="AQ36" s="119">
        <f ca="1"/>
        <v>46216</v>
      </c>
      <c r="AR36" s="118">
        <f ca="1"/>
        <v>0</v>
      </c>
      <c r="AS36" s="114">
        <f ca="1"/>
        <v>0</v>
      </c>
      <c r="AT36" s="60"/>
      <c r="AU36" s="60">
        <f>Setup!O40</f>
        <v>0</v>
      </c>
      <c r="AV36" s="125">
        <f t="shared" si="0"/>
        <v>0</v>
      </c>
      <c r="AW36" s="60"/>
      <c r="AX36" s="60"/>
      <c r="AY36" s="60"/>
      <c r="AZ36" s="60"/>
      <c r="BA36" s="60"/>
      <c r="BB36" s="60"/>
      <c r="BC36" s="60"/>
      <c r="BD36" s="60"/>
    </row>
    <row r="37" spans="1:56" ht="18.75" customHeight="1" thickBot="1">
      <c r="A37" s="2"/>
      <c r="B37" s="127"/>
      <c r="C37" s="320" t="str">
        <f>_xlfn.LET(_xlpm.v,'Week 4'!D10,IF(_xlpm.v="","",_xlpm.v))</f>
        <v/>
      </c>
      <c r="D37" s="321"/>
      <c r="E37" s="321"/>
      <c r="F37" s="322"/>
      <c r="G37" s="127"/>
      <c r="H37" s="320" t="str">
        <f>_xlfn.LET(_xlpm.v,'Week 4'!L10,IF(_xlpm.v="","",_xlpm.v))</f>
        <v/>
      </c>
      <c r="I37" s="321"/>
      <c r="J37" s="321"/>
      <c r="K37" s="322"/>
      <c r="L37" s="128"/>
      <c r="M37" s="320" t="str">
        <f>_xlfn.LET(_xlpm.v,'Week 4'!T10,IF(_xlpm.v="","",_xlpm.v))</f>
        <v/>
      </c>
      <c r="N37" s="321"/>
      <c r="O37" s="321"/>
      <c r="P37" s="322"/>
      <c r="Q37" s="129"/>
      <c r="R37" s="320" t="str">
        <f>_xlfn.LET(_xlpm.v,'Week 4'!AB10,IF(_xlpm.v="","",_xlpm.v))</f>
        <v/>
      </c>
      <c r="S37" s="321"/>
      <c r="T37" s="321"/>
      <c r="U37" s="322"/>
      <c r="V37" s="67"/>
      <c r="W37" s="320" t="str">
        <f>_xlfn.LET(_xlpm.v,'Week 4'!D41,IF(_xlpm.v="","",_xlpm.v))</f>
        <v/>
      </c>
      <c r="X37" s="321"/>
      <c r="Y37" s="321"/>
      <c r="Z37" s="322"/>
      <c r="AA37" s="129"/>
      <c r="AB37" s="320" t="str">
        <f>_xlfn.LET(_xlpm.v,'Week 4'!L41,IF(_xlpm.v="","",_xlpm.v))</f>
        <v/>
      </c>
      <c r="AC37" s="321"/>
      <c r="AD37" s="321"/>
      <c r="AE37" s="322"/>
      <c r="AF37" s="67"/>
      <c r="AG37" s="320" t="str">
        <f>_xlfn.LET(_xlpm.v,'Week 4'!T41,IF(_xlpm.v="","",_xlpm.v))</f>
        <v/>
      </c>
      <c r="AH37" s="321"/>
      <c r="AI37" s="321"/>
      <c r="AJ37" s="322"/>
      <c r="AK37" s="42">
        <f>IFERROR((COUNTIF($B$37:$B$40,"✓")+COUNTIF($G$37:$G$40,"✓")+COUNTIF($L$37:$L$40,"✓")+COUNTIF($Q$37:$Q$40,"✓")+COUNTIF($V$37:$V$40,"✓")+COUNTIF($AA$37:$AA$40,"✓")+COUNTIF($AF$37:$AF$40,"✓"))/(28-(COUNTIF($C$37:$C$40,"")+COUNTIF($H$37:$H$40,"")+COUNTIF($M$37:$M$40,"")+COUNTIF($R$37:$R$40,"")+COUNTIF($W$37:$W$40,"")+COUNTIF($AB$37:$AB$40,"")+COUNTIF($AG$37:$AG$40,""))),0)</f>
        <v>0</v>
      </c>
      <c r="AL37" s="58">
        <f>AK37</f>
        <v>0</v>
      </c>
      <c r="AM37" s="2"/>
      <c r="AN37" s="116" cm="1">
        <f t="array" aca="1" ref="AN37" ca="1">INDIRECT(ADDRESS(21+5*ROUNDDOWN((ROW()-11)/7,0),2+MOD(ROW()-11,7)*5))</f>
        <v>46217</v>
      </c>
      <c r="AO37" s="115" cm="1">
        <f t="array" aca="1" ref="AO37" ca="1">INDIRECT(ADDRESS(ROW($AU$10)+ROUNDDOWN((ROW()-11)/7,0),COLUMN($AU$10)+MOD(ROW()-11,7)))</f>
        <v>0</v>
      </c>
      <c r="AP37" s="113" cm="1">
        <f t="array" aca="1" ref="AP37" ca="1">INDIRECT(ADDRESS(ROW($AU$18)+ROUNDDOWN((ROW()-11)/7,0),COLUMN($AU$18)+MOD(ROW()-11,7)))</f>
        <v>0</v>
      </c>
      <c r="AQ37" s="120">
        <f ca="1"/>
        <v>46217</v>
      </c>
      <c r="AR37" s="121">
        <f ca="1"/>
        <v>0</v>
      </c>
      <c r="AS37" s="122">
        <f ca="1"/>
        <v>0</v>
      </c>
      <c r="AT37" s="63"/>
      <c r="AU37" s="63">
        <f>Setup!S40</f>
        <v>0</v>
      </c>
      <c r="AV37" s="125">
        <f t="shared" si="0"/>
        <v>0</v>
      </c>
      <c r="AW37" s="63"/>
      <c r="AX37" s="63"/>
      <c r="AY37" s="63"/>
      <c r="AZ37" s="63"/>
      <c r="BA37" s="63"/>
      <c r="BB37" s="63"/>
      <c r="BC37" s="63"/>
      <c r="BD37" s="63"/>
    </row>
    <row r="38" spans="1:56" ht="18.75" customHeight="1">
      <c r="A38" s="2"/>
      <c r="B38" s="127"/>
      <c r="C38" s="314" t="str">
        <f>_xlfn.LET(_xlpm.v,'Week 4'!D11,IF(_xlpm.v="","",_xlpm.v))</f>
        <v/>
      </c>
      <c r="D38" s="315"/>
      <c r="E38" s="315"/>
      <c r="F38" s="316"/>
      <c r="G38" s="127"/>
      <c r="H38" s="314" t="str">
        <f>_xlfn.LET(_xlpm.v,'Week 4'!L11,IF(_xlpm.v="","",_xlpm.v))</f>
        <v/>
      </c>
      <c r="I38" s="315"/>
      <c r="J38" s="315"/>
      <c r="K38" s="316"/>
      <c r="L38" s="128"/>
      <c r="M38" s="314" t="str">
        <f>_xlfn.LET(_xlpm.v,'Week 4'!T11,IF(_xlpm.v="","",_xlpm.v))</f>
        <v/>
      </c>
      <c r="N38" s="315"/>
      <c r="O38" s="315"/>
      <c r="P38" s="316"/>
      <c r="Q38" s="129"/>
      <c r="R38" s="314" t="str">
        <f>_xlfn.LET(_xlpm.v,'Week 4'!AB11,IF(_xlpm.v="","",_xlpm.v))</f>
        <v/>
      </c>
      <c r="S38" s="315"/>
      <c r="T38" s="315"/>
      <c r="U38" s="316"/>
      <c r="V38" s="67"/>
      <c r="W38" s="314" t="str">
        <f>_xlfn.LET(_xlpm.v,'Week 4'!D42,IF(_xlpm.v="","",_xlpm.v))</f>
        <v/>
      </c>
      <c r="X38" s="315"/>
      <c r="Y38" s="315"/>
      <c r="Z38" s="316"/>
      <c r="AA38" s="129"/>
      <c r="AB38" s="314" t="str">
        <f>_xlfn.LET(_xlpm.v,'Week 4'!L42,IF(_xlpm.v="","",_xlpm.v))</f>
        <v/>
      </c>
      <c r="AC38" s="315"/>
      <c r="AD38" s="315"/>
      <c r="AE38" s="316"/>
      <c r="AF38" s="67"/>
      <c r="AG38" s="314" t="str">
        <f>_xlfn.LET(_xlpm.v,'Week 4'!T42,IF(_xlpm.v="","",_xlpm.v))</f>
        <v/>
      </c>
      <c r="AH38" s="315"/>
      <c r="AI38" s="315"/>
      <c r="AJ38" s="316"/>
      <c r="AK38" s="37"/>
      <c r="AL38" s="2"/>
      <c r="AM38" s="2"/>
      <c r="AN38" s="116" cm="1">
        <f t="array" aca="1" ref="AN38" ca="1">INDIRECT(ADDRESS(21+5*ROUNDDOWN((ROW()-11)/7,0),2+MOD(ROW()-11,7)*5))</f>
        <v>46218</v>
      </c>
      <c r="AO38" s="115" cm="1">
        <f t="array" aca="1" ref="AO38" ca="1">INDIRECT(ADDRESS(ROW($AU$10)+ROUNDDOWN((ROW()-11)/7,0),COLUMN($AU$10)+MOD(ROW()-11,7)))</f>
        <v>0</v>
      </c>
      <c r="AP38" s="113" cm="1">
        <f t="array" aca="1" ref="AP38" ca="1">INDIRECT(ADDRESS(ROW($AU$18)+ROUNDDOWN((ROW()-11)/7,0),COLUMN($AU$18)+MOD(ROW()-11,7)))</f>
        <v>0</v>
      </c>
      <c r="AQ38" s="119">
        <f ca="1"/>
        <v>46218</v>
      </c>
      <c r="AR38" s="118">
        <f ca="1"/>
        <v>0</v>
      </c>
      <c r="AS38" s="114">
        <f ca="1"/>
        <v>0</v>
      </c>
      <c r="AT38" s="60"/>
      <c r="AU38" s="60">
        <f>Setup!W40</f>
        <v>0</v>
      </c>
      <c r="AV38" s="125">
        <f t="shared" si="0"/>
        <v>0</v>
      </c>
      <c r="AW38" s="60"/>
      <c r="AX38" s="60"/>
      <c r="AY38" s="60"/>
      <c r="AZ38" s="60"/>
      <c r="BA38" s="60"/>
      <c r="BB38" s="60"/>
      <c r="BC38" s="60"/>
      <c r="BD38" s="60"/>
    </row>
    <row r="39" spans="1:56" ht="18.75" customHeight="1">
      <c r="A39" s="36"/>
      <c r="B39" s="127"/>
      <c r="C39" s="314" t="str">
        <f>_xlfn.LET(_xlpm.v,'Week 4'!D12,IF(_xlpm.v="","",_xlpm.v))</f>
        <v/>
      </c>
      <c r="D39" s="315"/>
      <c r="E39" s="315"/>
      <c r="F39" s="316"/>
      <c r="G39" s="127"/>
      <c r="H39" s="314" t="str">
        <f>_xlfn.LET(_xlpm.v,'Week 4'!L12,IF(_xlpm.v="","",_xlpm.v))</f>
        <v/>
      </c>
      <c r="I39" s="315"/>
      <c r="J39" s="315"/>
      <c r="K39" s="316"/>
      <c r="L39" s="128"/>
      <c r="M39" s="314" t="str">
        <f>_xlfn.LET(_xlpm.v,'Week 4'!T12,IF(_xlpm.v="","",_xlpm.v))</f>
        <v/>
      </c>
      <c r="N39" s="315"/>
      <c r="O39" s="315"/>
      <c r="P39" s="316"/>
      <c r="Q39" s="129"/>
      <c r="R39" s="314" t="str">
        <f>_xlfn.LET(_xlpm.v,'Week 4'!AB12,IF(_xlpm.v="","",_xlpm.v))</f>
        <v/>
      </c>
      <c r="S39" s="315"/>
      <c r="T39" s="315"/>
      <c r="U39" s="316"/>
      <c r="V39" s="67"/>
      <c r="W39" s="314" t="str">
        <f>_xlfn.LET(_xlpm.v,'Week 4'!D43,IF(_xlpm.v="","",_xlpm.v))</f>
        <v/>
      </c>
      <c r="X39" s="315"/>
      <c r="Y39" s="315"/>
      <c r="Z39" s="316"/>
      <c r="AA39" s="129"/>
      <c r="AB39" s="314" t="str">
        <f>_xlfn.LET(_xlpm.v,'Week 4'!L43,IF(_xlpm.v="","",_xlpm.v))</f>
        <v/>
      </c>
      <c r="AC39" s="315"/>
      <c r="AD39" s="315"/>
      <c r="AE39" s="316"/>
      <c r="AF39" s="67"/>
      <c r="AG39" s="314" t="str">
        <f>_xlfn.LET(_xlpm.v,'Week 4'!T43,IF(_xlpm.v="","",_xlpm.v))</f>
        <v/>
      </c>
      <c r="AH39" s="315"/>
      <c r="AI39" s="315"/>
      <c r="AJ39" s="316"/>
      <c r="AK39" s="37"/>
      <c r="AL39" s="36"/>
      <c r="AM39" s="36"/>
      <c r="AN39" s="116" cm="1">
        <f t="array" aca="1" ref="AN39" ca="1">INDIRECT(ADDRESS(21+5*ROUNDDOWN((ROW()-11)/7,0),2+MOD(ROW()-11,7)*5))</f>
        <v>46219</v>
      </c>
      <c r="AO39" s="115" cm="1">
        <f t="array" aca="1" ref="AO39" ca="1">INDIRECT(ADDRESS(ROW($AU$10)+ROUNDDOWN((ROW()-11)/7,0),COLUMN($AU$10)+MOD(ROW()-11,7)))</f>
        <v>0</v>
      </c>
      <c r="AP39" s="113" cm="1">
        <f t="array" aca="1" ref="AP39" ca="1">INDIRECT(ADDRESS(ROW($AU$18)+ROUNDDOWN((ROW()-11)/7,0),COLUMN($AU$18)+MOD(ROW()-11,7)))</f>
        <v>0</v>
      </c>
      <c r="AQ39" s="119">
        <f ca="1"/>
        <v>46219</v>
      </c>
      <c r="AR39" s="118">
        <f ca="1"/>
        <v>0</v>
      </c>
      <c r="AS39" s="114">
        <f ca="1"/>
        <v>0</v>
      </c>
      <c r="AT39" s="60"/>
      <c r="AU39" s="60"/>
      <c r="AV39" s="60"/>
      <c r="AW39" s="60"/>
      <c r="AX39" s="60"/>
      <c r="AY39" s="60"/>
      <c r="AZ39" s="60"/>
      <c r="BA39" s="60"/>
      <c r="BB39" s="60"/>
      <c r="BC39" s="60"/>
      <c r="BD39" s="60"/>
    </row>
    <row r="40" spans="1:56" ht="18.75" customHeight="1">
      <c r="A40" s="2"/>
      <c r="B40" s="127"/>
      <c r="C40" s="314" t="str">
        <f>IF(COUNTIF('Week 4'!C31:C35,"&lt;&gt;")&gt;0,"Cardio","")</f>
        <v/>
      </c>
      <c r="D40" s="143"/>
      <c r="E40" s="143"/>
      <c r="F40" s="195"/>
      <c r="G40" s="127"/>
      <c r="H40" s="314" t="str">
        <f>IF(COUNTIF('Week 4'!K31:K35,"&lt;&gt;")&gt;0,"Cardio","")</f>
        <v/>
      </c>
      <c r="I40" s="143"/>
      <c r="J40" s="143"/>
      <c r="K40" s="195"/>
      <c r="L40" s="128"/>
      <c r="M40" s="314" t="str">
        <f>IF(COUNTIF('Week 4'!S31:S35,"&lt;&gt;")&gt;0,"Cardio","")</f>
        <v/>
      </c>
      <c r="N40" s="143"/>
      <c r="O40" s="143"/>
      <c r="P40" s="195"/>
      <c r="Q40" s="129"/>
      <c r="R40" s="314" t="str">
        <f>IF(COUNTIF('Week 4'!AA31:AA35,"&lt;&gt;")&gt;0,"Cardio","")</f>
        <v/>
      </c>
      <c r="S40" s="143"/>
      <c r="T40" s="143"/>
      <c r="U40" s="195"/>
      <c r="V40" s="67"/>
      <c r="W40" s="314" t="str">
        <f>IF(COUNTIF('Week 4'!C62:C66,"&lt;&gt;")&gt;0,"Cardio","")</f>
        <v/>
      </c>
      <c r="X40" s="143"/>
      <c r="Y40" s="143"/>
      <c r="Z40" s="195"/>
      <c r="AA40" s="129"/>
      <c r="AB40" s="314" t="str">
        <f>IF(COUNTIF('Week 4'!K62:K66,"&lt;&gt;")&gt;0,"Cardio","")</f>
        <v/>
      </c>
      <c r="AC40" s="143"/>
      <c r="AD40" s="143"/>
      <c r="AE40" s="195"/>
      <c r="AF40" s="67"/>
      <c r="AG40" s="314" t="str">
        <f>IF(COUNTIF('Week 4'!S62:S66,"&lt;&gt;")&gt;0,"Cardio","")</f>
        <v/>
      </c>
      <c r="AH40" s="143"/>
      <c r="AI40" s="143"/>
      <c r="AJ40" s="195"/>
      <c r="AK40" s="37"/>
      <c r="AL40" s="2"/>
      <c r="AM40" s="2"/>
      <c r="AN40" s="116" cm="1">
        <f t="array" aca="1" ref="AN40" ca="1">INDIRECT(ADDRESS(21+5*ROUNDDOWN((ROW()-11)/7,0),2+MOD(ROW()-11,7)*5))</f>
        <v>46220</v>
      </c>
      <c r="AO40" s="115" cm="1">
        <f t="array" aca="1" ref="AO40" ca="1">INDIRECT(ADDRESS(ROW($AU$10)+ROUNDDOWN((ROW()-11)/7,0),COLUMN($AU$10)+MOD(ROW()-11,7)))</f>
        <v>0</v>
      </c>
      <c r="AP40" s="113" cm="1">
        <f t="array" aca="1" ref="AP40" ca="1">INDIRECT(ADDRESS(ROW($AU$18)+ROUNDDOWN((ROW()-11)/7,0),COLUMN($AU$18)+MOD(ROW()-11,7)))</f>
        <v>0</v>
      </c>
      <c r="AQ40" s="119">
        <f ca="1"/>
        <v>46220</v>
      </c>
      <c r="AR40" s="118">
        <f ca="1"/>
        <v>0</v>
      </c>
      <c r="AS40" s="114">
        <f ca="1"/>
        <v>0</v>
      </c>
      <c r="AT40" s="60"/>
      <c r="AU40" s="60"/>
      <c r="AV40" s="60"/>
      <c r="AW40" s="60"/>
      <c r="AX40" s="60"/>
      <c r="AY40" s="60"/>
      <c r="AZ40" s="60"/>
      <c r="BA40" s="60"/>
      <c r="BB40" s="60"/>
      <c r="BC40" s="60"/>
      <c r="BD40" s="60"/>
    </row>
    <row r="41" spans="1:56" ht="18.75" customHeight="1">
      <c r="A41" s="38"/>
      <c r="B41" s="39">
        <f>B21+28</f>
        <v>46219</v>
      </c>
      <c r="C41" s="346" t="str">
        <f>IF('Week 5'!D9="✓","REST DAY      ","")</f>
        <v/>
      </c>
      <c r="D41" s="318"/>
      <c r="E41" s="318"/>
      <c r="F41" s="319"/>
      <c r="G41" s="39">
        <f>B21+29</f>
        <v>46220</v>
      </c>
      <c r="H41" s="346" t="str">
        <f>IF('Week 5'!L9="✓","REST DAY      ","")</f>
        <v/>
      </c>
      <c r="I41" s="318"/>
      <c r="J41" s="318"/>
      <c r="K41" s="319"/>
      <c r="L41" s="41">
        <f>B21+30</f>
        <v>46221</v>
      </c>
      <c r="M41" s="346" t="str">
        <f>IF('Week 5'!T9="✓","REST DAY      ","")</f>
        <v/>
      </c>
      <c r="N41" s="318"/>
      <c r="O41" s="318"/>
      <c r="P41" s="319"/>
      <c r="Q41" s="39">
        <f>B21+31</f>
        <v>46222</v>
      </c>
      <c r="R41" s="346" t="str">
        <f>IF('Week 5'!AB9="✓","REST DAY      ","")</f>
        <v/>
      </c>
      <c r="S41" s="318"/>
      <c r="T41" s="318"/>
      <c r="U41" s="319"/>
      <c r="V41" s="41">
        <f>B21+32</f>
        <v>46223</v>
      </c>
      <c r="W41" s="346" t="str">
        <f>IF('Week 5'!D40="✓","REST DAY      ","")</f>
        <v/>
      </c>
      <c r="X41" s="318"/>
      <c r="Y41" s="318"/>
      <c r="Z41" s="319"/>
      <c r="AA41" s="39">
        <f>B21+33</f>
        <v>46224</v>
      </c>
      <c r="AB41" s="346" t="str">
        <f>IF('Week 5'!L40="✓","REST DAY      ","")</f>
        <v/>
      </c>
      <c r="AC41" s="318"/>
      <c r="AD41" s="318"/>
      <c r="AE41" s="319"/>
      <c r="AF41" s="41">
        <f>B21+34</f>
        <v>46225</v>
      </c>
      <c r="AG41" s="346" t="str">
        <f>IF('Week 5'!T40="✓","REST DAY      ","")</f>
        <v/>
      </c>
      <c r="AH41" s="318"/>
      <c r="AI41" s="318"/>
      <c r="AJ41" s="319"/>
      <c r="AK41" s="45"/>
      <c r="AL41" s="38"/>
      <c r="AM41" s="38"/>
      <c r="AN41" s="116" cm="1">
        <f t="array" aca="1" ref="AN41" ca="1">INDIRECT(ADDRESS(21+5*ROUNDDOWN((ROW()-11)/7,0),2+MOD(ROW()-11,7)*5))</f>
        <v>46221</v>
      </c>
      <c r="AO41" s="115" cm="1">
        <f t="array" aca="1" ref="AO41" ca="1">INDIRECT(ADDRESS(ROW($AU$10)+ROUNDDOWN((ROW()-11)/7,0),COLUMN($AU$10)+MOD(ROW()-11,7)))</f>
        <v>0</v>
      </c>
      <c r="AP41" s="113" cm="1">
        <f t="array" aca="1" ref="AP41" ca="1">INDIRECT(ADDRESS(ROW($AU$18)+ROUNDDOWN((ROW()-11)/7,0),COLUMN($AU$18)+MOD(ROW()-11,7)))</f>
        <v>0</v>
      </c>
      <c r="AQ41" s="119">
        <f ca="1"/>
        <v>46221</v>
      </c>
      <c r="AR41" s="118">
        <f ca="1"/>
        <v>0</v>
      </c>
      <c r="AS41" s="114">
        <f ca="1"/>
        <v>0</v>
      </c>
      <c r="AT41" s="60"/>
      <c r="AU41" s="60"/>
      <c r="AV41" s="60"/>
      <c r="AW41" s="60"/>
      <c r="AX41" s="60"/>
      <c r="AY41" s="60"/>
      <c r="AZ41" s="60"/>
      <c r="BA41" s="60"/>
      <c r="BB41" s="60"/>
      <c r="BC41" s="60"/>
      <c r="BD41" s="60"/>
    </row>
    <row r="42" spans="1:56" ht="18.75" customHeight="1" thickBot="1">
      <c r="A42" s="2"/>
      <c r="B42" s="127"/>
      <c r="C42" s="320" t="str">
        <f>_xlfn.LET(_xlpm.v,'Week 5'!D10,IF(_xlpm.v="","",_xlpm.v))</f>
        <v/>
      </c>
      <c r="D42" s="321"/>
      <c r="E42" s="321"/>
      <c r="F42" s="322"/>
      <c r="G42" s="127"/>
      <c r="H42" s="320" t="str">
        <f>_xlfn.LET(_xlpm.v,'Week 5'!L10,IF(_xlpm.v="","",_xlpm.v))</f>
        <v/>
      </c>
      <c r="I42" s="321"/>
      <c r="J42" s="321"/>
      <c r="K42" s="322"/>
      <c r="L42" s="128"/>
      <c r="M42" s="320" t="str">
        <f>_xlfn.LET(_xlpm.v,'Week 5'!T10,IF(_xlpm.v="","",_xlpm.v))</f>
        <v/>
      </c>
      <c r="N42" s="321"/>
      <c r="O42" s="321"/>
      <c r="P42" s="322"/>
      <c r="Q42" s="129"/>
      <c r="R42" s="320" t="str">
        <f>_xlfn.LET(_xlpm.v,'Week 5'!AB10,IF(_xlpm.v="","",_xlpm.v))</f>
        <v/>
      </c>
      <c r="S42" s="321"/>
      <c r="T42" s="321"/>
      <c r="U42" s="322"/>
      <c r="V42" s="67"/>
      <c r="W42" s="320" t="str">
        <f>_xlfn.LET(_xlpm.v,'Week 5'!D41,IF(_xlpm.v="","",_xlpm.v))</f>
        <v/>
      </c>
      <c r="X42" s="321"/>
      <c r="Y42" s="321"/>
      <c r="Z42" s="322"/>
      <c r="AA42" s="129"/>
      <c r="AB42" s="320" t="str">
        <f>_xlfn.LET(_xlpm.v,'Week 5'!L41,IF(_xlpm.v="","",_xlpm.v))</f>
        <v/>
      </c>
      <c r="AC42" s="321"/>
      <c r="AD42" s="321"/>
      <c r="AE42" s="322"/>
      <c r="AF42" s="67"/>
      <c r="AG42" s="320" t="str">
        <f>_xlfn.LET(_xlpm.v,'Week 5'!T41,IF(_xlpm.v="","",_xlpm.v))</f>
        <v/>
      </c>
      <c r="AH42" s="321"/>
      <c r="AI42" s="321"/>
      <c r="AJ42" s="322"/>
      <c r="AK42" s="42">
        <f>IFERROR((COUNTIF($B$42:$B$45,"✓")+COUNTIF($G$42:$G$45,"✓")+COUNTIF($L$42:$L$45,"✓")+COUNTIF($Q$42:$Q$45,"✓")+COUNTIF($V$42:$V$45,"✓")+COUNTIF($AA$42:$AA$45,"✓")+COUNTIF($AF$42:$AF$45,"✓"))/(28-(COUNTIF($C$42:$C$45,"")+COUNTIF($H$42:$H$45,"")+COUNTIF($M$42:$M$45,"")+COUNTIF($R$42:$R$45,"")+COUNTIF($W$42:$W$45,"")+COUNTIF($AB$42:$AB$45,"")+COUNTIF($AG$42:$AG$45,""))),0)</f>
        <v>0</v>
      </c>
      <c r="AL42" s="58">
        <f>AK42</f>
        <v>0</v>
      </c>
      <c r="AM42" s="2"/>
      <c r="AN42" s="116" cm="1">
        <f t="array" aca="1" ref="AN42" ca="1">INDIRECT(ADDRESS(21+5*ROUNDDOWN((ROW()-11)/7,0),2+MOD(ROW()-11,7)*5))</f>
        <v>46222</v>
      </c>
      <c r="AO42" s="115" cm="1">
        <f t="array" aca="1" ref="AO42" ca="1">INDIRECT(ADDRESS(ROW($AU$10)+ROUNDDOWN((ROW()-11)/7,0),COLUMN($AU$10)+MOD(ROW()-11,7)))</f>
        <v>0</v>
      </c>
      <c r="AP42" s="113" cm="1">
        <f t="array" aca="1" ref="AP42" ca="1">INDIRECT(ADDRESS(ROW($AU$18)+ROUNDDOWN((ROW()-11)/7,0),COLUMN($AU$18)+MOD(ROW()-11,7)))</f>
        <v>0</v>
      </c>
      <c r="AQ42" s="120">
        <f ca="1"/>
        <v>46222</v>
      </c>
      <c r="AR42" s="121">
        <f ca="1"/>
        <v>0</v>
      </c>
      <c r="AS42" s="122">
        <f ca="1"/>
        <v>0</v>
      </c>
      <c r="AT42" s="63"/>
      <c r="AU42" s="63"/>
      <c r="AV42" s="63"/>
      <c r="AW42" s="63"/>
      <c r="AX42" s="63"/>
      <c r="AY42" s="63"/>
      <c r="AZ42" s="63"/>
      <c r="BA42" s="63"/>
      <c r="BB42" s="63"/>
      <c r="BC42" s="63"/>
      <c r="BD42" s="63"/>
    </row>
    <row r="43" spans="1:56" ht="18.75" customHeight="1">
      <c r="A43" s="2"/>
      <c r="B43" s="127"/>
      <c r="C43" s="314" t="str">
        <f>_xlfn.LET(_xlpm.v,'Week 5'!D11,IF(_xlpm.v="","",_xlpm.v))</f>
        <v/>
      </c>
      <c r="D43" s="315"/>
      <c r="E43" s="315"/>
      <c r="F43" s="316"/>
      <c r="G43" s="127"/>
      <c r="H43" s="314" t="str">
        <f>_xlfn.LET(_xlpm.v,'Week 5'!L11,IF(_xlpm.v="","",_xlpm.v))</f>
        <v/>
      </c>
      <c r="I43" s="315"/>
      <c r="J43" s="315"/>
      <c r="K43" s="316"/>
      <c r="L43" s="128"/>
      <c r="M43" s="314" t="str">
        <f>_xlfn.LET(_xlpm.v,'Week 5'!T11,IF(_xlpm.v="","",_xlpm.v))</f>
        <v/>
      </c>
      <c r="N43" s="315"/>
      <c r="O43" s="315"/>
      <c r="P43" s="316"/>
      <c r="Q43" s="129"/>
      <c r="R43" s="314" t="str">
        <f>_xlfn.LET(_xlpm.v,'Week 5'!AB11,IF(_xlpm.v="","",_xlpm.v))</f>
        <v/>
      </c>
      <c r="S43" s="315"/>
      <c r="T43" s="315"/>
      <c r="U43" s="316"/>
      <c r="V43" s="67"/>
      <c r="W43" s="314" t="str">
        <f>_xlfn.LET(_xlpm.v,'Week 5'!D42,IF(_xlpm.v="","",_xlpm.v))</f>
        <v/>
      </c>
      <c r="X43" s="315"/>
      <c r="Y43" s="315"/>
      <c r="Z43" s="316"/>
      <c r="AA43" s="129"/>
      <c r="AB43" s="314" t="str">
        <f>_xlfn.LET(_xlpm.v,'Week 5'!L42,IF(_xlpm.v="","",_xlpm.v))</f>
        <v/>
      </c>
      <c r="AC43" s="315"/>
      <c r="AD43" s="315"/>
      <c r="AE43" s="316"/>
      <c r="AF43" s="67"/>
      <c r="AG43" s="314" t="str">
        <f>_xlfn.LET(_xlpm.v,'Week 5'!T42,IF(_xlpm.v="","",_xlpm.v))</f>
        <v/>
      </c>
      <c r="AH43" s="315"/>
      <c r="AI43" s="315"/>
      <c r="AJ43" s="316"/>
      <c r="AK43" s="37"/>
      <c r="AL43" s="2"/>
      <c r="AM43" s="2"/>
      <c r="AN43" s="116" cm="1">
        <f t="array" aca="1" ref="AN43" ca="1">INDIRECT(ADDRESS(21+5*ROUNDDOWN((ROW()-11)/7,0),2+MOD(ROW()-11,7)*5))</f>
        <v>46223</v>
      </c>
      <c r="AO43" s="115" cm="1">
        <f t="array" aca="1" ref="AO43" ca="1">INDIRECT(ADDRESS(ROW($AU$10)+ROUNDDOWN((ROW()-11)/7,0),COLUMN($AU$10)+MOD(ROW()-11,7)))</f>
        <v>0</v>
      </c>
      <c r="AP43" s="113" cm="1">
        <f t="array" aca="1" ref="AP43" ca="1">INDIRECT(ADDRESS(ROW($AU$18)+ROUNDDOWN((ROW()-11)/7,0),COLUMN($AU$18)+MOD(ROW()-11,7)))</f>
        <v>0</v>
      </c>
      <c r="AQ43" s="119">
        <f ca="1"/>
        <v>46223</v>
      </c>
      <c r="AR43" s="118">
        <f ca="1"/>
        <v>0</v>
      </c>
      <c r="AS43" s="114">
        <f ca="1"/>
        <v>0</v>
      </c>
      <c r="AT43" s="60"/>
      <c r="AU43" s="60"/>
      <c r="AV43" s="60"/>
      <c r="AW43" s="60"/>
      <c r="AX43" s="60"/>
      <c r="AY43" s="60"/>
      <c r="AZ43" s="60"/>
      <c r="BA43" s="60"/>
      <c r="BB43" s="60"/>
      <c r="BC43" s="60"/>
      <c r="BD43" s="60"/>
    </row>
    <row r="44" spans="1:56" ht="18.75" customHeight="1">
      <c r="A44" s="2"/>
      <c r="B44" s="127"/>
      <c r="C44" s="314" t="str">
        <f>_xlfn.LET(_xlpm.v,'Week 5'!D12,IF(_xlpm.v="","",_xlpm.v))</f>
        <v/>
      </c>
      <c r="D44" s="315"/>
      <c r="E44" s="315"/>
      <c r="F44" s="316"/>
      <c r="G44" s="127"/>
      <c r="H44" s="314" t="str">
        <f>_xlfn.LET(_xlpm.v,'Week 5'!L12,IF(_xlpm.v="","",_xlpm.v))</f>
        <v/>
      </c>
      <c r="I44" s="315"/>
      <c r="J44" s="315"/>
      <c r="K44" s="316"/>
      <c r="L44" s="128"/>
      <c r="M44" s="314" t="str">
        <f>_xlfn.LET(_xlpm.v,'Week 5'!T12,IF(_xlpm.v="","",_xlpm.v))</f>
        <v/>
      </c>
      <c r="N44" s="315"/>
      <c r="O44" s="315"/>
      <c r="P44" s="316"/>
      <c r="Q44" s="129"/>
      <c r="R44" s="314" t="str">
        <f>_xlfn.LET(_xlpm.v,'Week 5'!AB12,IF(_xlpm.v="","",_xlpm.v))</f>
        <v/>
      </c>
      <c r="S44" s="315"/>
      <c r="T44" s="315"/>
      <c r="U44" s="316"/>
      <c r="V44" s="67"/>
      <c r="W44" s="314" t="str">
        <f>_xlfn.LET(_xlpm.v,'Week 5'!D43,IF(_xlpm.v="","",_xlpm.v))</f>
        <v/>
      </c>
      <c r="X44" s="315"/>
      <c r="Y44" s="315"/>
      <c r="Z44" s="316"/>
      <c r="AA44" s="129"/>
      <c r="AB44" s="314" t="str">
        <f>_xlfn.LET(_xlpm.v,'Week 5'!L43,IF(_xlpm.v="","",_xlpm.v))</f>
        <v/>
      </c>
      <c r="AC44" s="315"/>
      <c r="AD44" s="315"/>
      <c r="AE44" s="316"/>
      <c r="AF44" s="67"/>
      <c r="AG44" s="314" t="str">
        <f>_xlfn.LET(_xlpm.v,'Week 5'!T43,IF(_xlpm.v="","",_xlpm.v))</f>
        <v/>
      </c>
      <c r="AH44" s="315"/>
      <c r="AI44" s="315"/>
      <c r="AJ44" s="316"/>
      <c r="AK44" s="37"/>
      <c r="AL44" s="2"/>
      <c r="AM44" s="2"/>
      <c r="AN44" s="116" cm="1">
        <f t="array" aca="1" ref="AN44" ca="1">INDIRECT(ADDRESS(21+5*ROUNDDOWN((ROW()-11)/7,0),2+MOD(ROW()-11,7)*5))</f>
        <v>46224</v>
      </c>
      <c r="AO44" s="115" cm="1">
        <f t="array" aca="1" ref="AO44" ca="1">INDIRECT(ADDRESS(ROW($AU$10)+ROUNDDOWN((ROW()-11)/7,0),COLUMN($AU$10)+MOD(ROW()-11,7)))</f>
        <v>0</v>
      </c>
      <c r="AP44" s="113" cm="1">
        <f t="array" aca="1" ref="AP44" ca="1">INDIRECT(ADDRESS(ROW($AU$18)+ROUNDDOWN((ROW()-11)/7,0),COLUMN($AU$18)+MOD(ROW()-11,7)))</f>
        <v>0</v>
      </c>
      <c r="AQ44" s="119">
        <f ca="1"/>
        <v>46224</v>
      </c>
      <c r="AR44" s="118">
        <f ca="1"/>
        <v>0</v>
      </c>
      <c r="AS44" s="114">
        <f ca="1"/>
        <v>0</v>
      </c>
      <c r="AT44" s="60"/>
      <c r="AU44" s="60"/>
      <c r="AV44" s="60"/>
      <c r="AW44" s="60"/>
      <c r="AX44" s="60"/>
      <c r="AY44" s="60"/>
      <c r="AZ44" s="60"/>
      <c r="BA44" s="60"/>
      <c r="BB44" s="60"/>
      <c r="BC44" s="60"/>
      <c r="BD44" s="60"/>
    </row>
    <row r="45" spans="1:56" ht="18.75" customHeight="1">
      <c r="A45" s="2"/>
      <c r="B45" s="127"/>
      <c r="C45" s="314" t="str">
        <f>IF(COUNTIF('Week 5'!C31:C35,"&lt;&gt;")&gt;0,"Cardio","")</f>
        <v/>
      </c>
      <c r="D45" s="143"/>
      <c r="E45" s="143"/>
      <c r="F45" s="195"/>
      <c r="G45" s="127"/>
      <c r="H45" s="314" t="str">
        <f>IF(COUNTIF('Week 5'!K31:K35,"&lt;&gt;")&gt;0,"Cardio","")</f>
        <v/>
      </c>
      <c r="I45" s="143"/>
      <c r="J45" s="143"/>
      <c r="K45" s="195"/>
      <c r="L45" s="128"/>
      <c r="M45" s="314" t="str">
        <f>IF(COUNTIF('Week 5'!S31:S35,"&lt;&gt;")&gt;0,"Cardio","")</f>
        <v/>
      </c>
      <c r="N45" s="143"/>
      <c r="O45" s="143"/>
      <c r="P45" s="195"/>
      <c r="Q45" s="129"/>
      <c r="R45" s="314" t="str">
        <f>IF(COUNTIF('Week 5'!AA31:AA35,"&lt;&gt;")&gt;0,"Cardio","")</f>
        <v/>
      </c>
      <c r="S45" s="143"/>
      <c r="T45" s="143"/>
      <c r="U45" s="195"/>
      <c r="V45" s="67"/>
      <c r="W45" s="314" t="str">
        <f>IF(COUNTIF('Week 5'!C62:C66,"&lt;&gt;")&gt;0,"Cardio","")</f>
        <v/>
      </c>
      <c r="X45" s="143"/>
      <c r="Y45" s="143"/>
      <c r="Z45" s="195"/>
      <c r="AA45" s="129"/>
      <c r="AB45" s="314" t="str">
        <f>IF(COUNTIF('Week 5'!K62:K66,"&lt;&gt;")&gt;0,"Cardio","")</f>
        <v/>
      </c>
      <c r="AC45" s="143"/>
      <c r="AD45" s="143"/>
      <c r="AE45" s="195"/>
      <c r="AF45" s="67"/>
      <c r="AG45" s="314" t="str">
        <f>IF(COUNTIF('Week 5'!S62:S66,"&lt;&gt;")&gt;0,"Cardio","")</f>
        <v/>
      </c>
      <c r="AH45" s="143"/>
      <c r="AI45" s="143"/>
      <c r="AJ45" s="195"/>
      <c r="AK45" s="37"/>
      <c r="AL45" s="2"/>
      <c r="AM45" s="2"/>
      <c r="AN45" s="116" cm="1">
        <f t="array" aca="1" ref="AN45" ca="1">INDIRECT(ADDRESS(21+5*ROUNDDOWN((ROW()-11)/7,0),2+MOD(ROW()-11,7)*5))</f>
        <v>46225</v>
      </c>
      <c r="AO45" s="115" cm="1">
        <f t="array" aca="1" ref="AO45" ca="1">INDIRECT(ADDRESS(ROW($AU$10)+ROUNDDOWN((ROW()-11)/7,0),COLUMN($AU$10)+MOD(ROW()-11,7)))</f>
        <v>0</v>
      </c>
      <c r="AP45" s="113" cm="1">
        <f t="array" aca="1" ref="AP45" ca="1">INDIRECT(ADDRESS(ROW($AU$18)+ROUNDDOWN((ROW()-11)/7,0),COLUMN($AU$18)+MOD(ROW()-11,7)))</f>
        <v>0</v>
      </c>
      <c r="AQ45" s="119">
        <f ca="1"/>
        <v>46225</v>
      </c>
      <c r="AR45" s="118">
        <f ca="1"/>
        <v>0</v>
      </c>
      <c r="AS45" s="114">
        <f ca="1"/>
        <v>0</v>
      </c>
      <c r="AT45" s="60"/>
      <c r="AU45" s="60"/>
      <c r="AV45" s="60"/>
      <c r="AW45" s="60"/>
      <c r="AX45" s="60"/>
      <c r="AY45" s="60"/>
      <c r="AZ45" s="60"/>
      <c r="BA45" s="60"/>
      <c r="BB45" s="60"/>
      <c r="BC45" s="60"/>
      <c r="BD45" s="60"/>
    </row>
    <row r="46" spans="1:56" ht="18.75" customHeight="1">
      <c r="A46" s="38"/>
      <c r="B46" s="43">
        <f>B21+35</f>
        <v>46226</v>
      </c>
      <c r="C46" s="317" t="str">
        <f>IF('Week 6'!D9="✓","REST DAY      ","")</f>
        <v/>
      </c>
      <c r="D46" s="318"/>
      <c r="E46" s="318"/>
      <c r="F46" s="319"/>
      <c r="G46" s="43">
        <f>B21+36</f>
        <v>46227</v>
      </c>
      <c r="H46" s="317" t="str">
        <f>IF('Week 6'!L9="✓","REST DAY      ","")</f>
        <v/>
      </c>
      <c r="I46" s="318"/>
      <c r="J46" s="318"/>
      <c r="K46" s="319"/>
      <c r="L46" s="44">
        <f>B21+37</f>
        <v>46228</v>
      </c>
      <c r="M46" s="317" t="str">
        <f>IF('Week 6'!T9="✓","REST DAY      ","")</f>
        <v/>
      </c>
      <c r="N46" s="318"/>
      <c r="O46" s="318"/>
      <c r="P46" s="319"/>
      <c r="Q46" s="43">
        <f>B21+38</f>
        <v>46229</v>
      </c>
      <c r="R46" s="317" t="str">
        <f>IF('Week 6'!AB9="✓","REST DAY      ","")</f>
        <v/>
      </c>
      <c r="S46" s="318"/>
      <c r="T46" s="318"/>
      <c r="U46" s="319"/>
      <c r="V46" s="44">
        <f>B21+39</f>
        <v>46230</v>
      </c>
      <c r="W46" s="317" t="str">
        <f>IF('Week 6'!D40="✓","REST DAY      ","")</f>
        <v/>
      </c>
      <c r="X46" s="318"/>
      <c r="Y46" s="318"/>
      <c r="Z46" s="319"/>
      <c r="AA46" s="43">
        <f>B21+40</f>
        <v>46231</v>
      </c>
      <c r="AB46" s="317" t="str">
        <f>IF('Week 6'!L40="✓","REST DAY      ","")</f>
        <v/>
      </c>
      <c r="AC46" s="318"/>
      <c r="AD46" s="318"/>
      <c r="AE46" s="319"/>
      <c r="AF46" s="44">
        <f>B21+41</f>
        <v>46232</v>
      </c>
      <c r="AG46" s="317" t="str">
        <f>IF('Week 6'!T40="✓","REST DAY      ","")</f>
        <v/>
      </c>
      <c r="AH46" s="318"/>
      <c r="AI46" s="318"/>
      <c r="AJ46" s="319"/>
      <c r="AK46" s="45"/>
      <c r="AL46" s="38"/>
      <c r="AM46" s="38"/>
      <c r="AN46" s="116" cm="1">
        <f t="array" aca="1" ref="AN46" ca="1">INDIRECT(ADDRESS(21+5*ROUNDDOWN((ROW()-11)/7,0),2+MOD(ROW()-11,7)*5))</f>
        <v>46226</v>
      </c>
      <c r="AO46" s="115" cm="1">
        <f t="array" aca="1" ref="AO46" ca="1">INDIRECT(ADDRESS(ROW($AU$10)+ROUNDDOWN((ROW()-11)/7,0),COLUMN($AU$10)+MOD(ROW()-11,7)))</f>
        <v>0</v>
      </c>
      <c r="AP46" s="113" cm="1">
        <f t="array" aca="1" ref="AP46" ca="1">INDIRECT(ADDRESS(ROW($AU$18)+ROUNDDOWN((ROW()-11)/7,0),COLUMN($AU$18)+MOD(ROW()-11,7)))</f>
        <v>0</v>
      </c>
      <c r="AQ46" s="119">
        <f ca="1"/>
        <v>46226</v>
      </c>
      <c r="AR46" s="118">
        <f ca="1"/>
        <v>0</v>
      </c>
      <c r="AS46" s="114">
        <f ca="1"/>
        <v>0</v>
      </c>
      <c r="AT46" s="60"/>
      <c r="AU46" s="60"/>
      <c r="AV46" s="60"/>
      <c r="AW46" s="60"/>
      <c r="AX46" s="60"/>
      <c r="AY46" s="60"/>
      <c r="AZ46" s="60"/>
      <c r="BA46" s="60"/>
      <c r="BB46" s="60"/>
      <c r="BC46" s="60"/>
      <c r="BD46" s="60"/>
    </row>
    <row r="47" spans="1:56" ht="18.75" customHeight="1" thickBot="1">
      <c r="A47" s="2"/>
      <c r="B47" s="127"/>
      <c r="C47" s="320" t="str">
        <f>_xlfn.LET(_xlpm.v,'Week 6'!D10,IF(_xlpm.v="","",_xlpm.v))</f>
        <v/>
      </c>
      <c r="D47" s="321"/>
      <c r="E47" s="321"/>
      <c r="F47" s="322"/>
      <c r="G47" s="127"/>
      <c r="H47" s="320" t="str">
        <f>_xlfn.LET(_xlpm.v,'Week 6'!L10,IF(_xlpm.v="","",_xlpm.v))</f>
        <v/>
      </c>
      <c r="I47" s="321"/>
      <c r="J47" s="321"/>
      <c r="K47" s="322"/>
      <c r="L47" s="128"/>
      <c r="M47" s="320" t="str">
        <f>_xlfn.LET(_xlpm.v,'Week 6'!T10,IF(_xlpm.v="","",_xlpm.v))</f>
        <v/>
      </c>
      <c r="N47" s="321"/>
      <c r="O47" s="321"/>
      <c r="P47" s="322"/>
      <c r="Q47" s="129"/>
      <c r="R47" s="320" t="str">
        <f>_xlfn.LET(_xlpm.v,'Week 6'!AB10,IF(_xlpm.v="","",_xlpm.v))</f>
        <v/>
      </c>
      <c r="S47" s="321"/>
      <c r="T47" s="321"/>
      <c r="U47" s="322"/>
      <c r="V47" s="67"/>
      <c r="W47" s="320" t="str">
        <f>_xlfn.LET(_xlpm.v,'Week 6'!D41,IF(_xlpm.v="","",_xlpm.v))</f>
        <v/>
      </c>
      <c r="X47" s="321"/>
      <c r="Y47" s="321"/>
      <c r="Z47" s="322"/>
      <c r="AA47" s="129"/>
      <c r="AB47" s="320" t="str">
        <f>_xlfn.LET(_xlpm.v,'Week 6'!L41,IF(_xlpm.v="","",_xlpm.v))</f>
        <v/>
      </c>
      <c r="AC47" s="321"/>
      <c r="AD47" s="321"/>
      <c r="AE47" s="322"/>
      <c r="AF47" s="67"/>
      <c r="AG47" s="320" t="str">
        <f>_xlfn.LET(_xlpm.v,'Week 6'!T41,IF(_xlpm.v="","",_xlpm.v))</f>
        <v/>
      </c>
      <c r="AH47" s="321"/>
      <c r="AI47" s="321"/>
      <c r="AJ47" s="322"/>
      <c r="AK47" s="42">
        <f>IFERROR((COUNTIF($B$47:$B$50,"✓")+COUNTIF($G$47:$G$50,"✓")+COUNTIF($L$47:$L$50,"✓")+COUNTIF($Q$47:$Q$50,"✓")+COUNTIF($V$47:$V$50,"✓")+COUNTIF($AA$47:$AA$50,"✓")+COUNTIF($AF$47:$AF$50,"✓"))/(28-(COUNTIF($C$47:$C$50,"")+COUNTIF($H$47:$H$50,"")+COUNTIF($M$47:$M$50,"")+COUNTIF($R$47:$R$50,"")+COUNTIF($W$47:$W$50,"")+COUNTIF($AB$47:$AB$50,"")+COUNTIF($AG$47:$AG$50,""))),0)</f>
        <v>0</v>
      </c>
      <c r="AL47" s="58">
        <f>AK47</f>
        <v>0</v>
      </c>
      <c r="AM47" s="2"/>
      <c r="AN47" s="116" cm="1">
        <f t="array" aca="1" ref="AN47" ca="1">INDIRECT(ADDRESS(21+5*ROUNDDOWN((ROW()-11)/7,0),2+MOD(ROW()-11,7)*5))</f>
        <v>46227</v>
      </c>
      <c r="AO47" s="115" cm="1">
        <f t="array" aca="1" ref="AO47" ca="1">INDIRECT(ADDRESS(ROW($AU$10)+ROUNDDOWN((ROW()-11)/7,0),COLUMN($AU$10)+MOD(ROW()-11,7)))</f>
        <v>0</v>
      </c>
      <c r="AP47" s="113" cm="1">
        <f t="array" aca="1" ref="AP47" ca="1">INDIRECT(ADDRESS(ROW($AU$18)+ROUNDDOWN((ROW()-11)/7,0),COLUMN($AU$18)+MOD(ROW()-11,7)))</f>
        <v>0</v>
      </c>
      <c r="AQ47" s="120">
        <f ca="1"/>
        <v>46227</v>
      </c>
      <c r="AR47" s="121">
        <f ca="1"/>
        <v>0</v>
      </c>
      <c r="AS47" s="122">
        <f ca="1"/>
        <v>0</v>
      </c>
      <c r="AT47" s="63"/>
      <c r="AU47" s="63"/>
      <c r="AV47" s="63"/>
      <c r="AW47" s="63"/>
      <c r="AX47" s="63"/>
      <c r="AY47" s="63"/>
      <c r="AZ47" s="63"/>
      <c r="BA47" s="63"/>
      <c r="BB47" s="63"/>
      <c r="BC47" s="63"/>
      <c r="BD47" s="63"/>
    </row>
    <row r="48" spans="1:56" ht="18.75" customHeight="1">
      <c r="A48" s="2"/>
      <c r="B48" s="127"/>
      <c r="C48" s="314" t="str">
        <f>_xlfn.LET(_xlpm.v,'Week 6'!D11,IF(_xlpm.v="","",_xlpm.v))</f>
        <v/>
      </c>
      <c r="D48" s="315"/>
      <c r="E48" s="315"/>
      <c r="F48" s="316"/>
      <c r="G48" s="127"/>
      <c r="H48" s="314" t="str">
        <f>_xlfn.LET(_xlpm.v,'Week 6'!L11,IF(_xlpm.v="","",_xlpm.v))</f>
        <v/>
      </c>
      <c r="I48" s="315"/>
      <c r="J48" s="315"/>
      <c r="K48" s="316"/>
      <c r="L48" s="128"/>
      <c r="M48" s="314" t="str">
        <f>_xlfn.LET(_xlpm.v,'Week 6'!T11,IF(_xlpm.v="","",_xlpm.v))</f>
        <v/>
      </c>
      <c r="N48" s="315"/>
      <c r="O48" s="315"/>
      <c r="P48" s="316"/>
      <c r="Q48" s="129"/>
      <c r="R48" s="314" t="str">
        <f>_xlfn.LET(_xlpm.v,'Week 6'!AB11,IF(_xlpm.v="","",_xlpm.v))</f>
        <v/>
      </c>
      <c r="S48" s="315"/>
      <c r="T48" s="315"/>
      <c r="U48" s="316"/>
      <c r="V48" s="67"/>
      <c r="W48" s="314" t="str">
        <f>_xlfn.LET(_xlpm.v,'Week 6'!D42,IF(_xlpm.v="","",_xlpm.v))</f>
        <v/>
      </c>
      <c r="X48" s="315"/>
      <c r="Y48" s="315"/>
      <c r="Z48" s="316"/>
      <c r="AA48" s="129"/>
      <c r="AB48" s="314" t="str">
        <f>_xlfn.LET(_xlpm.v,'Week 6'!L42,IF(_xlpm.v="","",_xlpm.v))</f>
        <v/>
      </c>
      <c r="AC48" s="315"/>
      <c r="AD48" s="315"/>
      <c r="AE48" s="316"/>
      <c r="AF48" s="67"/>
      <c r="AG48" s="314" t="str">
        <f>_xlfn.LET(_xlpm.v,'Week 6'!T42,IF(_xlpm.v="","",_xlpm.v))</f>
        <v/>
      </c>
      <c r="AH48" s="315"/>
      <c r="AI48" s="315"/>
      <c r="AJ48" s="316"/>
      <c r="AK48" s="10"/>
      <c r="AL48" s="2"/>
      <c r="AM48" s="2"/>
      <c r="AN48" s="116" cm="1">
        <f t="array" aca="1" ref="AN48" ca="1">INDIRECT(ADDRESS(21+5*ROUNDDOWN((ROW()-11)/7,0),2+MOD(ROW()-11,7)*5))</f>
        <v>46228</v>
      </c>
      <c r="AO48" s="115" cm="1">
        <f t="array" aca="1" ref="AO48" ca="1">INDIRECT(ADDRESS(ROW($AU$10)+ROUNDDOWN((ROW()-11)/7,0),COLUMN($AU$10)+MOD(ROW()-11,7)))</f>
        <v>0</v>
      </c>
      <c r="AP48" s="113" cm="1">
        <f t="array" aca="1" ref="AP48" ca="1">INDIRECT(ADDRESS(ROW($AU$18)+ROUNDDOWN((ROW()-11)/7,0),COLUMN($AU$18)+MOD(ROW()-11,7)))</f>
        <v>0</v>
      </c>
      <c r="AQ48" s="113"/>
      <c r="AR48" s="113"/>
      <c r="AS48" s="114"/>
      <c r="AT48" s="60"/>
      <c r="AU48" s="60"/>
      <c r="AV48" s="60"/>
      <c r="AW48" s="60"/>
      <c r="AX48" s="60"/>
      <c r="AY48" s="60"/>
      <c r="AZ48" s="60"/>
      <c r="BA48" s="60"/>
      <c r="BB48" s="60"/>
      <c r="BC48" s="60"/>
      <c r="BD48" s="60"/>
    </row>
    <row r="49" spans="1:56" ht="18.75" customHeight="1">
      <c r="A49" s="2"/>
      <c r="B49" s="127"/>
      <c r="C49" s="314" t="str">
        <f>_xlfn.LET(_xlpm.v,'Week 6'!D12,IF(_xlpm.v="","",_xlpm.v))</f>
        <v/>
      </c>
      <c r="D49" s="315"/>
      <c r="E49" s="315"/>
      <c r="F49" s="316"/>
      <c r="G49" s="127"/>
      <c r="H49" s="314" t="str">
        <f>_xlfn.LET(_xlpm.v,'Week 6'!L12,IF(_xlpm.v="","",_xlpm.v))</f>
        <v/>
      </c>
      <c r="I49" s="315"/>
      <c r="J49" s="315"/>
      <c r="K49" s="316"/>
      <c r="L49" s="128"/>
      <c r="M49" s="314" t="str">
        <f>_xlfn.LET(_xlpm.v,'Week 6'!T12,IF(_xlpm.v="","",_xlpm.v))</f>
        <v/>
      </c>
      <c r="N49" s="315"/>
      <c r="O49" s="315"/>
      <c r="P49" s="316"/>
      <c r="Q49" s="129"/>
      <c r="R49" s="314" t="str">
        <f>_xlfn.LET(_xlpm.v,'Week 6'!AB12,IF(_xlpm.v="","",_xlpm.v))</f>
        <v/>
      </c>
      <c r="S49" s="315"/>
      <c r="T49" s="315"/>
      <c r="U49" s="316"/>
      <c r="V49" s="67"/>
      <c r="W49" s="314" t="str">
        <f>_xlfn.LET(_xlpm.v,'Week 6'!D43,IF(_xlpm.v="","",_xlpm.v))</f>
        <v/>
      </c>
      <c r="X49" s="315"/>
      <c r="Y49" s="315"/>
      <c r="Z49" s="316"/>
      <c r="AA49" s="129"/>
      <c r="AB49" s="314" t="str">
        <f>_xlfn.LET(_xlpm.v,'Week 6'!L43,IF(_xlpm.v="","",_xlpm.v))</f>
        <v/>
      </c>
      <c r="AC49" s="315"/>
      <c r="AD49" s="315"/>
      <c r="AE49" s="316"/>
      <c r="AF49" s="67"/>
      <c r="AG49" s="314" t="str">
        <f>_xlfn.LET(_xlpm.v,'Week 6'!T43,IF(_xlpm.v="","",_xlpm.v))</f>
        <v/>
      </c>
      <c r="AH49" s="315"/>
      <c r="AI49" s="315"/>
      <c r="AJ49" s="316"/>
      <c r="AK49" s="10"/>
      <c r="AL49" s="2"/>
      <c r="AM49" s="2"/>
      <c r="AN49" s="116" cm="1">
        <f t="array" aca="1" ref="AN49" ca="1">INDIRECT(ADDRESS(21+5*ROUNDDOWN((ROW()-11)/7,0),2+MOD(ROW()-11,7)*5))</f>
        <v>46229</v>
      </c>
      <c r="AO49" s="115" cm="1">
        <f t="array" aca="1" ref="AO49" ca="1">INDIRECT(ADDRESS(ROW($AU$10)+ROUNDDOWN((ROW()-11)/7,0),COLUMN($AU$10)+MOD(ROW()-11,7)))</f>
        <v>0</v>
      </c>
      <c r="AP49" s="113" cm="1">
        <f t="array" aca="1" ref="AP49" ca="1">INDIRECT(ADDRESS(ROW($AU$18)+ROUNDDOWN((ROW()-11)/7,0),COLUMN($AU$18)+MOD(ROW()-11,7)))</f>
        <v>0</v>
      </c>
      <c r="AQ49" s="113"/>
      <c r="AR49" s="113"/>
      <c r="AS49" s="114"/>
      <c r="AT49" s="60"/>
      <c r="AU49" s="60"/>
      <c r="AV49" s="60"/>
      <c r="AW49" s="60"/>
      <c r="AX49" s="60"/>
      <c r="AY49" s="60"/>
      <c r="AZ49" s="60"/>
      <c r="BA49" s="60"/>
      <c r="BB49" s="60"/>
      <c r="BC49" s="60"/>
      <c r="BD49" s="60"/>
    </row>
    <row r="50" spans="1:56" ht="18.75" customHeight="1">
      <c r="A50" s="2"/>
      <c r="B50" s="130"/>
      <c r="C50" s="347" t="str">
        <f>IF(COUNTIF('Week 6'!C31:C35,"&lt;&gt;")&gt;0,"Cardio","")</f>
        <v/>
      </c>
      <c r="D50" s="318"/>
      <c r="E50" s="318"/>
      <c r="F50" s="319"/>
      <c r="G50" s="130"/>
      <c r="H50" s="347" t="str">
        <f>IF(COUNTIF('Week 6'!K31:K35,"&lt;&gt;")&gt;0,"Cardio","")</f>
        <v/>
      </c>
      <c r="I50" s="318"/>
      <c r="J50" s="318"/>
      <c r="K50" s="319"/>
      <c r="L50" s="131"/>
      <c r="M50" s="347" t="str">
        <f>IF(COUNTIF('Week 6'!S31:S35,"&lt;&gt;")&gt;0,"Cardio","")</f>
        <v/>
      </c>
      <c r="N50" s="318"/>
      <c r="O50" s="318"/>
      <c r="P50" s="319"/>
      <c r="Q50" s="132"/>
      <c r="R50" s="347" t="str">
        <f>IF(COUNTIF('Week 6'!AA31:AA35,"&lt;&gt;")&gt;0,"Cardio","")</f>
        <v/>
      </c>
      <c r="S50" s="318"/>
      <c r="T50" s="318"/>
      <c r="U50" s="319"/>
      <c r="V50" s="133"/>
      <c r="W50" s="347" t="str">
        <f>IF(COUNTIF('Week 6'!C62:C66,"&lt;&gt;")&gt;0,"Cardio","")</f>
        <v/>
      </c>
      <c r="X50" s="318"/>
      <c r="Y50" s="318"/>
      <c r="Z50" s="319"/>
      <c r="AA50" s="132"/>
      <c r="AB50" s="347" t="str">
        <f>IF(COUNTIF('Week 6'!K62:K66,"&lt;&gt;")&gt;0,"Cardio","")</f>
        <v/>
      </c>
      <c r="AC50" s="318"/>
      <c r="AD50" s="318"/>
      <c r="AE50" s="319"/>
      <c r="AF50" s="133"/>
      <c r="AG50" s="347" t="str">
        <f>IF(COUNTIF('Week 6'!S62:S66,"&lt;&gt;")&gt;0,"Cardio","")</f>
        <v/>
      </c>
      <c r="AH50" s="318"/>
      <c r="AI50" s="318"/>
      <c r="AJ50" s="319"/>
      <c r="AK50" s="10"/>
      <c r="AL50" s="2"/>
      <c r="AM50" s="2"/>
      <c r="AN50" s="116" cm="1">
        <f t="array" aca="1" ref="AN50" ca="1">INDIRECT(ADDRESS(21+5*ROUNDDOWN((ROW()-11)/7,0),2+MOD(ROW()-11,7)*5))</f>
        <v>46230</v>
      </c>
      <c r="AO50" s="115" cm="1">
        <f t="array" aca="1" ref="AO50" ca="1">INDIRECT(ADDRESS(ROW($AU$10)+ROUNDDOWN((ROW()-11)/7,0),COLUMN($AU$10)+MOD(ROW()-11,7)))</f>
        <v>0</v>
      </c>
      <c r="AP50" s="113" cm="1">
        <f t="array" aca="1" ref="AP50" ca="1">INDIRECT(ADDRESS(ROW($AU$18)+ROUNDDOWN((ROW()-11)/7,0),COLUMN($AU$18)+MOD(ROW()-11,7)))</f>
        <v>0</v>
      </c>
      <c r="AQ50" s="113"/>
      <c r="AR50" s="113"/>
      <c r="AS50" s="114"/>
      <c r="AT50" s="60"/>
      <c r="AU50" s="60"/>
      <c r="AV50" s="60"/>
      <c r="AW50" s="60"/>
      <c r="AX50" s="60"/>
      <c r="AY50" s="60"/>
      <c r="AZ50" s="60"/>
      <c r="BA50" s="60"/>
      <c r="BB50" s="60"/>
      <c r="BC50" s="60"/>
      <c r="BD50" s="60"/>
    </row>
    <row r="51" spans="1:56" ht="18.75" customHeight="1">
      <c r="A51" s="2"/>
      <c r="B51" s="29"/>
      <c r="C51" s="2"/>
      <c r="D51" s="2"/>
      <c r="E51" s="2"/>
      <c r="F51" s="2"/>
      <c r="G51" s="29"/>
      <c r="H51" s="2"/>
      <c r="I51" s="2"/>
      <c r="J51" s="2"/>
      <c r="K51" s="2"/>
      <c r="L51" s="29"/>
      <c r="M51" s="2"/>
      <c r="N51" s="2"/>
      <c r="O51" s="2"/>
      <c r="P51" s="2"/>
      <c r="Q51" s="2"/>
      <c r="R51" s="2"/>
      <c r="S51" s="2"/>
      <c r="T51" s="2"/>
      <c r="U51" s="2"/>
      <c r="V51" s="2"/>
      <c r="W51" s="2"/>
      <c r="X51" s="2"/>
      <c r="Y51" s="2"/>
      <c r="Z51" s="2"/>
      <c r="AA51" s="2"/>
      <c r="AB51" s="2"/>
      <c r="AC51" s="2"/>
      <c r="AD51" s="2"/>
      <c r="AE51" s="2"/>
      <c r="AF51" s="2"/>
      <c r="AG51" s="2"/>
      <c r="AH51" s="2"/>
      <c r="AI51" s="2"/>
      <c r="AJ51" s="2"/>
      <c r="AK51" s="10"/>
      <c r="AL51" s="2"/>
      <c r="AM51" s="2"/>
      <c r="AN51" s="116" cm="1">
        <f t="array" aca="1" ref="AN51" ca="1">INDIRECT(ADDRESS(21+5*ROUNDDOWN((ROW()-11)/7,0),2+MOD(ROW()-11,7)*5))</f>
        <v>46231</v>
      </c>
      <c r="AO51" s="115" cm="1">
        <f t="array" aca="1" ref="AO51" ca="1">INDIRECT(ADDRESS(ROW($AU$10)+ROUNDDOWN((ROW()-11)/7,0),COLUMN($AU$10)+MOD(ROW()-11,7)))</f>
        <v>0</v>
      </c>
      <c r="AP51" s="113" cm="1">
        <f t="array" aca="1" ref="AP51" ca="1">INDIRECT(ADDRESS(ROW($AU$18)+ROUNDDOWN((ROW()-11)/7,0),COLUMN($AU$18)+MOD(ROW()-11,7)))</f>
        <v>0</v>
      </c>
      <c r="AQ51" s="113"/>
      <c r="AR51" s="113"/>
      <c r="AS51" s="114"/>
      <c r="AT51" s="60"/>
      <c r="AU51" s="60"/>
      <c r="AV51" s="60"/>
      <c r="AW51" s="60"/>
      <c r="AX51" s="60"/>
      <c r="AY51" s="60"/>
      <c r="AZ51" s="60"/>
      <c r="BA51" s="60"/>
      <c r="BB51" s="60"/>
      <c r="BC51" s="60"/>
      <c r="BD51" s="60"/>
    </row>
    <row r="52" spans="1:56" ht="18.75" customHeight="1">
      <c r="A52" s="2"/>
      <c r="B52" s="29"/>
      <c r="C52" s="2"/>
      <c r="D52" s="2"/>
      <c r="E52" s="2"/>
      <c r="F52" s="2"/>
      <c r="G52" s="29"/>
      <c r="H52" s="2"/>
      <c r="I52" s="2"/>
      <c r="J52" s="2"/>
      <c r="K52" s="2"/>
      <c r="L52" s="29"/>
      <c r="M52" s="2"/>
      <c r="N52" s="2"/>
      <c r="O52" s="2"/>
      <c r="P52" s="2"/>
      <c r="Q52" s="2"/>
      <c r="R52" s="2"/>
      <c r="S52" s="2"/>
      <c r="T52" s="2"/>
      <c r="U52" s="2"/>
      <c r="V52" s="2"/>
      <c r="W52" s="2"/>
      <c r="X52" s="2"/>
      <c r="Y52" s="2"/>
      <c r="Z52" s="2"/>
      <c r="AA52" s="2"/>
      <c r="AB52" s="2"/>
      <c r="AC52" s="2"/>
      <c r="AD52" s="2"/>
      <c r="AE52" s="2"/>
      <c r="AF52" s="2"/>
      <c r="AG52" s="2"/>
      <c r="AH52" s="2"/>
      <c r="AI52" s="2"/>
      <c r="AJ52" s="2"/>
      <c r="AK52" s="10"/>
      <c r="AL52" s="2"/>
      <c r="AM52" s="2"/>
      <c r="AN52" s="116" cm="1">
        <f t="array" aca="1" ref="AN52" ca="1">INDIRECT(ADDRESS(21+5*ROUNDDOWN((ROW()-11)/7,0),2+MOD(ROW()-11,7)*5))</f>
        <v>46232</v>
      </c>
      <c r="AO52" s="115" cm="1">
        <f t="array" aca="1" ref="AO52" ca="1">INDIRECT(ADDRESS(ROW($AU$10)+ROUNDDOWN((ROW()-11)/7,0),COLUMN($AU$10)+MOD(ROW()-11,7)))</f>
        <v>0</v>
      </c>
      <c r="AP52" s="113" cm="1">
        <f t="array" aca="1" ref="AP52" ca="1">INDIRECT(ADDRESS(ROW($AU$18)+ROUNDDOWN((ROW()-11)/7,0),COLUMN($AU$18)+MOD(ROW()-11,7)))</f>
        <v>0</v>
      </c>
      <c r="AQ52" s="113"/>
      <c r="AR52" s="113"/>
      <c r="AS52" s="114"/>
      <c r="AT52" s="60"/>
      <c r="AU52" s="60"/>
      <c r="AV52" s="60"/>
      <c r="AW52" s="60"/>
      <c r="AX52" s="60"/>
      <c r="AY52" s="60"/>
      <c r="AZ52" s="60"/>
      <c r="BA52" s="60"/>
      <c r="BB52" s="60"/>
      <c r="BC52" s="60"/>
      <c r="BD52" s="60"/>
    </row>
    <row r="53" spans="1:56" ht="18.75" customHeight="1">
      <c r="A53" s="2"/>
      <c r="B53" s="29"/>
      <c r="C53" s="2"/>
      <c r="D53" s="2"/>
      <c r="E53" s="2"/>
      <c r="F53" s="2"/>
      <c r="G53" s="29"/>
      <c r="H53" s="2"/>
      <c r="I53" s="2"/>
      <c r="J53" s="2"/>
      <c r="K53" s="2"/>
      <c r="L53" s="29"/>
      <c r="M53" s="2"/>
      <c r="N53" s="2"/>
      <c r="O53" s="2"/>
      <c r="P53" s="2"/>
      <c r="Q53" s="2"/>
      <c r="R53" s="2"/>
      <c r="S53" s="2"/>
      <c r="T53" s="2"/>
      <c r="U53" s="2"/>
      <c r="V53" s="2"/>
      <c r="W53" s="2"/>
      <c r="X53" s="2"/>
      <c r="Y53" s="2"/>
      <c r="Z53" s="2"/>
      <c r="AA53" s="2"/>
      <c r="AB53" s="2"/>
      <c r="AC53" s="2"/>
      <c r="AD53" s="2"/>
      <c r="AE53" s="2"/>
      <c r="AF53" s="2"/>
      <c r="AG53" s="2"/>
      <c r="AH53" s="2"/>
      <c r="AI53" s="2"/>
      <c r="AJ53" s="2"/>
      <c r="AK53" s="10"/>
      <c r="AL53" s="2"/>
      <c r="AM53" s="2"/>
      <c r="AN53" s="113"/>
      <c r="AO53" s="113"/>
      <c r="AP53" s="113"/>
      <c r="AQ53" s="113"/>
      <c r="AR53" s="113"/>
      <c r="AS53" s="114"/>
      <c r="AT53" s="60"/>
      <c r="AU53" s="60"/>
      <c r="AV53" s="60"/>
      <c r="AW53" s="60"/>
      <c r="AX53" s="60"/>
      <c r="AY53" s="60"/>
      <c r="AZ53" s="60"/>
      <c r="BA53" s="60"/>
      <c r="BB53" s="60"/>
      <c r="BC53" s="60"/>
      <c r="BD53" s="60"/>
    </row>
    <row r="54" spans="1:56" ht="18.75" customHeight="1">
      <c r="A54" s="2"/>
      <c r="B54" s="29"/>
      <c r="C54" s="2"/>
      <c r="D54" s="2"/>
      <c r="E54" s="2"/>
      <c r="F54" s="2"/>
      <c r="G54" s="29"/>
      <c r="H54" s="2"/>
      <c r="I54" s="2"/>
      <c r="J54" s="2"/>
      <c r="K54" s="2"/>
      <c r="L54" s="29"/>
      <c r="M54" s="2"/>
      <c r="N54" s="2"/>
      <c r="O54" s="2"/>
      <c r="P54" s="2"/>
      <c r="Q54" s="2"/>
      <c r="R54" s="2"/>
      <c r="S54" s="2"/>
      <c r="T54" s="2"/>
      <c r="U54" s="2"/>
      <c r="V54" s="2"/>
      <c r="W54" s="2"/>
      <c r="X54" s="2"/>
      <c r="Y54" s="2"/>
      <c r="Z54" s="2"/>
      <c r="AA54" s="2"/>
      <c r="AB54" s="2"/>
      <c r="AC54" s="2"/>
      <c r="AD54" s="2"/>
      <c r="AE54" s="2"/>
      <c r="AF54" s="2"/>
      <c r="AG54" s="2"/>
      <c r="AH54" s="2"/>
      <c r="AI54" s="2"/>
      <c r="AJ54" s="2"/>
      <c r="AK54" s="10"/>
      <c r="AL54" s="2"/>
      <c r="AM54" s="2"/>
      <c r="AN54" s="113" cm="1">
        <f t="array" aca="1" ref="AN54" ca="1">INDIRECT(ADDRESS(17+5*ROUNDDOWN((ROW()-2)/7,0),2+MOD(ROW()-12,7)*5))</f>
        <v>0</v>
      </c>
      <c r="AO54" s="113"/>
      <c r="AP54" s="113"/>
      <c r="AQ54" s="113"/>
      <c r="AR54" s="113"/>
      <c r="AS54" s="114"/>
      <c r="AT54" s="60"/>
      <c r="AU54" s="60"/>
      <c r="AV54" s="60"/>
      <c r="AW54" s="60"/>
      <c r="AX54" s="60"/>
      <c r="AY54" s="60"/>
      <c r="AZ54" s="60"/>
      <c r="BA54" s="60"/>
      <c r="BB54" s="60"/>
      <c r="BC54" s="60"/>
      <c r="BD54" s="60"/>
    </row>
    <row r="55" spans="1:56" ht="18.75" customHeight="1">
      <c r="A55" s="2"/>
      <c r="B55" s="29"/>
      <c r="C55" s="2"/>
      <c r="D55" s="2"/>
      <c r="E55" s="2"/>
      <c r="F55" s="2"/>
      <c r="G55" s="29"/>
      <c r="H55" s="2"/>
      <c r="I55" s="2"/>
      <c r="J55" s="2"/>
      <c r="K55" s="2"/>
      <c r="L55" s="29"/>
      <c r="M55" s="2"/>
      <c r="N55" s="2"/>
      <c r="O55" s="2"/>
      <c r="P55" s="2"/>
      <c r="Q55" s="2"/>
      <c r="R55" s="2"/>
      <c r="S55" s="2"/>
      <c r="T55" s="2"/>
      <c r="U55" s="2"/>
      <c r="V55" s="2"/>
      <c r="W55" s="2"/>
      <c r="X55" s="2"/>
      <c r="Y55" s="2"/>
      <c r="Z55" s="2"/>
      <c r="AA55" s="2"/>
      <c r="AB55" s="2"/>
      <c r="AC55" s="2"/>
      <c r="AD55" s="2"/>
      <c r="AE55" s="2"/>
      <c r="AF55" s="2"/>
      <c r="AG55" s="2"/>
      <c r="AH55" s="2"/>
      <c r="AI55" s="2"/>
      <c r="AJ55" s="2"/>
      <c r="AK55" s="10"/>
      <c r="AL55" s="2"/>
      <c r="AM55" s="2"/>
      <c r="AN55" s="113" cm="1">
        <f t="array" aca="1" ref="AN55" ca="1">INDIRECT(ADDRESS(17+5*ROUNDDOWN((ROW()-2)/7,0),2+MOD(ROW()-12,7)*5))</f>
        <v>0</v>
      </c>
      <c r="AO55" s="113"/>
      <c r="AP55" s="113"/>
      <c r="AQ55" s="113"/>
      <c r="AR55" s="113"/>
      <c r="AS55" s="114"/>
      <c r="AT55" s="60"/>
      <c r="AU55" s="60"/>
      <c r="AV55" s="60"/>
      <c r="AW55" s="60"/>
      <c r="AX55" s="60"/>
      <c r="AY55" s="60"/>
      <c r="AZ55" s="60"/>
      <c r="BA55" s="60"/>
      <c r="BB55" s="60"/>
      <c r="BC55" s="60"/>
      <c r="BD55" s="60"/>
    </row>
    <row r="56" spans="1:56" ht="18.75" customHeight="1">
      <c r="A56" s="2"/>
      <c r="B56" s="29"/>
      <c r="C56" s="2"/>
      <c r="D56" s="2"/>
      <c r="E56" s="2"/>
      <c r="F56" s="2"/>
      <c r="G56" s="29"/>
      <c r="H56" s="2"/>
      <c r="I56" s="2"/>
      <c r="J56" s="2"/>
      <c r="K56" s="2"/>
      <c r="L56" s="29"/>
      <c r="M56" s="2"/>
      <c r="N56" s="2"/>
      <c r="O56" s="2"/>
      <c r="P56" s="2"/>
      <c r="Q56" s="2"/>
      <c r="R56" s="2"/>
      <c r="S56" s="2"/>
      <c r="T56" s="2"/>
      <c r="U56" s="2"/>
      <c r="V56" s="2"/>
      <c r="W56" s="2"/>
      <c r="X56" s="2"/>
      <c r="Y56" s="2"/>
      <c r="Z56" s="2"/>
      <c r="AA56" s="2"/>
      <c r="AB56" s="2"/>
      <c r="AC56" s="2"/>
      <c r="AD56" s="2"/>
      <c r="AE56" s="2"/>
      <c r="AF56" s="2"/>
      <c r="AG56" s="2"/>
      <c r="AH56" s="2"/>
      <c r="AI56" s="2"/>
      <c r="AJ56" s="2"/>
      <c r="AK56" s="10"/>
      <c r="AL56" s="2"/>
      <c r="AM56" s="2"/>
      <c r="AN56" s="113"/>
      <c r="AO56" s="113"/>
      <c r="AP56" s="113"/>
      <c r="AQ56" s="113"/>
      <c r="AR56" s="113"/>
      <c r="AS56" s="114"/>
      <c r="AT56" s="60"/>
      <c r="AU56" s="60"/>
      <c r="AV56" s="60"/>
      <c r="AW56" s="60"/>
      <c r="AX56" s="60"/>
      <c r="AY56" s="60"/>
      <c r="AZ56" s="60"/>
      <c r="BA56" s="60"/>
      <c r="BB56" s="60"/>
      <c r="BC56" s="60"/>
      <c r="BD56" s="60"/>
    </row>
    <row r="57" spans="1:56" ht="18.75" customHeight="1">
      <c r="A57" s="2"/>
      <c r="B57" s="348" t="s">
        <v>109</v>
      </c>
      <c r="C57" s="143"/>
      <c r="D57" s="143"/>
      <c r="E57" s="143"/>
      <c r="F57" s="143"/>
      <c r="G57" s="143"/>
      <c r="H57" s="143"/>
      <c r="I57" s="143"/>
      <c r="J57" s="143"/>
      <c r="K57" s="143"/>
      <c r="L57" s="143"/>
      <c r="M57" s="143"/>
      <c r="N57" s="143"/>
      <c r="O57" s="143"/>
      <c r="P57" s="143"/>
      <c r="Q57" s="143"/>
      <c r="R57" s="143"/>
      <c r="S57" s="143"/>
      <c r="T57" s="143"/>
      <c r="U57" s="143"/>
      <c r="V57" s="143"/>
      <c r="W57" s="143"/>
      <c r="X57" s="143"/>
      <c r="Y57" s="143"/>
      <c r="Z57" s="143"/>
      <c r="AA57" s="143"/>
      <c r="AB57" s="143"/>
      <c r="AC57" s="143"/>
      <c r="AD57" s="143"/>
      <c r="AE57" s="143"/>
      <c r="AF57" s="143"/>
      <c r="AG57" s="143"/>
      <c r="AH57" s="143"/>
      <c r="AI57" s="143"/>
      <c r="AJ57" s="143"/>
      <c r="AK57" s="143"/>
      <c r="AL57" s="143"/>
      <c r="AM57" s="2"/>
      <c r="AN57" s="113"/>
      <c r="AO57" s="113"/>
      <c r="AP57" s="113"/>
      <c r="AQ57" s="113"/>
      <c r="AR57" s="113"/>
      <c r="AS57" s="114"/>
      <c r="AT57" s="60"/>
      <c r="AU57" s="60"/>
      <c r="AV57" s="60"/>
      <c r="AW57" s="60"/>
      <c r="AX57" s="60"/>
      <c r="AY57" s="60"/>
      <c r="AZ57" s="60"/>
      <c r="BA57" s="60"/>
      <c r="BB57" s="60"/>
      <c r="BC57" s="60"/>
      <c r="BD57" s="60"/>
    </row>
    <row r="58" spans="1:56" ht="18.75" customHeight="1">
      <c r="A58" s="2"/>
      <c r="B58" s="29"/>
      <c r="C58" s="2"/>
      <c r="D58" s="2"/>
      <c r="E58" s="2"/>
      <c r="F58" s="2"/>
      <c r="G58" s="29"/>
      <c r="H58" s="2"/>
      <c r="I58" s="2"/>
      <c r="J58" s="2"/>
      <c r="K58" s="2"/>
      <c r="L58" s="29"/>
      <c r="M58" s="2"/>
      <c r="N58" s="2"/>
      <c r="O58" s="2"/>
      <c r="P58" s="2"/>
      <c r="Q58" s="2"/>
      <c r="R58" s="2"/>
      <c r="S58" s="2"/>
      <c r="T58" s="2"/>
      <c r="U58" s="2"/>
      <c r="V58" s="2"/>
      <c r="W58" s="2"/>
      <c r="X58" s="2"/>
      <c r="Y58" s="2"/>
      <c r="Z58" s="2"/>
      <c r="AA58" s="2"/>
      <c r="AB58" s="2"/>
      <c r="AC58" s="2"/>
      <c r="AD58" s="2"/>
      <c r="AE58" s="2"/>
      <c r="AF58" s="2"/>
      <c r="AG58" s="2"/>
      <c r="AH58" s="2"/>
      <c r="AI58" s="2"/>
      <c r="AJ58" s="2"/>
      <c r="AK58" s="10"/>
      <c r="AL58" s="2"/>
      <c r="AM58" s="2"/>
      <c r="AN58" s="113"/>
      <c r="AO58" s="113"/>
      <c r="AP58" s="113"/>
      <c r="AQ58" s="113"/>
      <c r="AR58" s="113"/>
      <c r="AS58" s="114"/>
      <c r="AT58" s="60"/>
      <c r="AU58" s="60"/>
      <c r="AV58" s="60"/>
      <c r="AW58" s="60"/>
      <c r="AX58" s="60"/>
      <c r="AY58" s="60"/>
      <c r="AZ58" s="60"/>
      <c r="BA58" s="60"/>
      <c r="BB58" s="60"/>
      <c r="BC58" s="60"/>
      <c r="BD58" s="60"/>
    </row>
    <row r="59" spans="1:56" ht="18.75" customHeight="1">
      <c r="A59" s="2"/>
      <c r="B59" s="29"/>
      <c r="C59" s="2"/>
      <c r="D59" s="2"/>
      <c r="E59" s="2"/>
      <c r="F59" s="2"/>
      <c r="G59" s="29"/>
      <c r="H59" s="2"/>
      <c r="I59" s="2"/>
      <c r="J59" s="2"/>
      <c r="K59" s="2"/>
      <c r="L59" s="29"/>
      <c r="M59" s="2"/>
      <c r="N59" s="2"/>
      <c r="O59" s="2"/>
      <c r="P59" s="2"/>
      <c r="Q59" s="2"/>
      <c r="R59" s="2"/>
      <c r="S59" s="2"/>
      <c r="T59" s="2"/>
      <c r="U59" s="2"/>
      <c r="V59" s="2"/>
      <c r="W59" s="2"/>
      <c r="X59" s="2"/>
      <c r="Y59" s="2"/>
      <c r="Z59" s="2"/>
      <c r="AA59" s="2"/>
      <c r="AB59" s="2"/>
      <c r="AC59" s="2"/>
      <c r="AD59" s="2"/>
      <c r="AE59" s="2"/>
      <c r="AF59" s="2"/>
      <c r="AG59" s="2"/>
      <c r="AH59" s="2"/>
      <c r="AI59" s="2"/>
      <c r="AJ59" s="2"/>
      <c r="AK59" s="10"/>
      <c r="AL59" s="2"/>
      <c r="AM59" s="2"/>
      <c r="AN59" s="113"/>
      <c r="AO59" s="113"/>
      <c r="AP59" s="113"/>
      <c r="AQ59" s="113"/>
      <c r="AR59" s="113"/>
      <c r="AS59" s="114"/>
      <c r="AT59" s="60"/>
      <c r="AU59" s="60"/>
      <c r="AV59" s="60"/>
      <c r="AW59" s="60"/>
      <c r="AX59" s="60"/>
      <c r="AY59" s="60"/>
      <c r="AZ59" s="60"/>
      <c r="BA59" s="60"/>
      <c r="BB59" s="60"/>
      <c r="BC59" s="60"/>
      <c r="BD59" s="60"/>
    </row>
  </sheetData>
  <sheetProtection formatCells="0" formatColumns="0" formatRows="0" insertColumns="0" insertRows="0" insertHyperlinks="0" deleteColumns="0" deleteRows="0" sort="0" autoFilter="0" pivotTables="0"/>
  <mergeCells count="247">
    <mergeCell ref="AG39:AJ39"/>
    <mergeCell ref="AG40:AJ40"/>
    <mergeCell ref="AG35:AJ35"/>
    <mergeCell ref="AG36:AJ36"/>
    <mergeCell ref="AG37:AJ37"/>
    <mergeCell ref="AB38:AE38"/>
    <mergeCell ref="AG38:AJ38"/>
    <mergeCell ref="AB39:AE39"/>
    <mergeCell ref="AB40:AE40"/>
    <mergeCell ref="AB37:AE37"/>
    <mergeCell ref="M41:P41"/>
    <mergeCell ref="M42:P42"/>
    <mergeCell ref="M43:P43"/>
    <mergeCell ref="R48:U48"/>
    <mergeCell ref="R49:U49"/>
    <mergeCell ref="R50:U50"/>
    <mergeCell ref="R45:U45"/>
    <mergeCell ref="R46:U46"/>
    <mergeCell ref="W46:Z46"/>
    <mergeCell ref="R47:U47"/>
    <mergeCell ref="W47:Z47"/>
    <mergeCell ref="W48:Z48"/>
    <mergeCell ref="W43:Z43"/>
    <mergeCell ref="R41:U41"/>
    <mergeCell ref="W41:Z41"/>
    <mergeCell ref="R42:U42"/>
    <mergeCell ref="R43:U43"/>
    <mergeCell ref="W42:Z42"/>
    <mergeCell ref="AB41:AE41"/>
    <mergeCell ref="AG41:AJ41"/>
    <mergeCell ref="AB42:AE42"/>
    <mergeCell ref="AG42:AJ42"/>
    <mergeCell ref="AB43:AE43"/>
    <mergeCell ref="AG43:AJ43"/>
    <mergeCell ref="AG45:AJ45"/>
    <mergeCell ref="AG49:AJ49"/>
    <mergeCell ref="AG50:AJ50"/>
    <mergeCell ref="AB45:AE45"/>
    <mergeCell ref="AB46:AE46"/>
    <mergeCell ref="AB47:AE47"/>
    <mergeCell ref="AB48:AE48"/>
    <mergeCell ref="AG48:AJ48"/>
    <mergeCell ref="AB49:AE49"/>
    <mergeCell ref="AB50:AE50"/>
    <mergeCell ref="AB44:AE44"/>
    <mergeCell ref="AG44:AJ44"/>
    <mergeCell ref="AG46:AJ46"/>
    <mergeCell ref="AG47:AJ47"/>
    <mergeCell ref="C21:F21"/>
    <mergeCell ref="M21:P21"/>
    <mergeCell ref="W21:Z21"/>
    <mergeCell ref="AG21:AJ21"/>
    <mergeCell ref="M22:P22"/>
    <mergeCell ref="W22:Z22"/>
    <mergeCell ref="AG22:AJ22"/>
    <mergeCell ref="C25:F25"/>
    <mergeCell ref="C26:F26"/>
    <mergeCell ref="C22:F22"/>
    <mergeCell ref="C23:F23"/>
    <mergeCell ref="H23:K23"/>
    <mergeCell ref="M23:P23"/>
    <mergeCell ref="C24:F24"/>
    <mergeCell ref="M24:P24"/>
    <mergeCell ref="H24:K24"/>
    <mergeCell ref="R23:U23"/>
    <mergeCell ref="W23:Z23"/>
    <mergeCell ref="R24:U24"/>
    <mergeCell ref="W24:Z24"/>
    <mergeCell ref="W25:Z25"/>
    <mergeCell ref="AB21:AE21"/>
    <mergeCell ref="AB22:AE22"/>
    <mergeCell ref="AB23:AE23"/>
    <mergeCell ref="R25:U25"/>
    <mergeCell ref="R26:U26"/>
    <mergeCell ref="R27:U27"/>
    <mergeCell ref="R28:U28"/>
    <mergeCell ref="R29:U29"/>
    <mergeCell ref="R30:U30"/>
    <mergeCell ref="M25:P25"/>
    <mergeCell ref="H25:K25"/>
    <mergeCell ref="H26:K26"/>
    <mergeCell ref="H27:K27"/>
    <mergeCell ref="M28:P28"/>
    <mergeCell ref="M29:P29"/>
    <mergeCell ref="H28:K28"/>
    <mergeCell ref="H29:K29"/>
    <mergeCell ref="H30:K30"/>
    <mergeCell ref="M30:P30"/>
    <mergeCell ref="M37:P37"/>
    <mergeCell ref="W36:Z36"/>
    <mergeCell ref="W37:Z37"/>
    <mergeCell ref="R39:U39"/>
    <mergeCell ref="R40:U40"/>
    <mergeCell ref="R32:U32"/>
    <mergeCell ref="R33:U33"/>
    <mergeCell ref="R34:U34"/>
    <mergeCell ref="R35:U35"/>
    <mergeCell ref="R36:U36"/>
    <mergeCell ref="R37:U37"/>
    <mergeCell ref="R38:U38"/>
    <mergeCell ref="M36:P36"/>
    <mergeCell ref="M38:P38"/>
    <mergeCell ref="M39:P39"/>
    <mergeCell ref="M40:P40"/>
    <mergeCell ref="W38:Z38"/>
    <mergeCell ref="W39:Z39"/>
    <mergeCell ref="W40:Z40"/>
    <mergeCell ref="R31:U31"/>
    <mergeCell ref="C35:F35"/>
    <mergeCell ref="M31:P31"/>
    <mergeCell ref="W26:Z26"/>
    <mergeCell ref="W27:Z27"/>
    <mergeCell ref="W28:Z28"/>
    <mergeCell ref="W29:Z29"/>
    <mergeCell ref="W30:Z30"/>
    <mergeCell ref="W31:Z31"/>
    <mergeCell ref="W32:Z32"/>
    <mergeCell ref="W33:Z33"/>
    <mergeCell ref="W34:Z34"/>
    <mergeCell ref="W35:Z35"/>
    <mergeCell ref="M32:P32"/>
    <mergeCell ref="M33:P33"/>
    <mergeCell ref="M34:P34"/>
    <mergeCell ref="M35:P35"/>
    <mergeCell ref="C27:F27"/>
    <mergeCell ref="M26:P26"/>
    <mergeCell ref="M27:P27"/>
    <mergeCell ref="C28:F28"/>
    <mergeCell ref="C29:F29"/>
    <mergeCell ref="C30:F30"/>
    <mergeCell ref="B57:AL57"/>
    <mergeCell ref="C43:F43"/>
    <mergeCell ref="C44:F44"/>
    <mergeCell ref="H44:K44"/>
    <mergeCell ref="C45:F45"/>
    <mergeCell ref="H45:K45"/>
    <mergeCell ref="H46:K46"/>
    <mergeCell ref="M46:P46"/>
    <mergeCell ref="C46:F46"/>
    <mergeCell ref="C47:F47"/>
    <mergeCell ref="H47:K47"/>
    <mergeCell ref="M47:P47"/>
    <mergeCell ref="C48:F48"/>
    <mergeCell ref="M48:P48"/>
    <mergeCell ref="C49:F49"/>
    <mergeCell ref="M49:P49"/>
    <mergeCell ref="M50:P50"/>
    <mergeCell ref="R44:U44"/>
    <mergeCell ref="W44:Z44"/>
    <mergeCell ref="M44:P44"/>
    <mergeCell ref="M45:P45"/>
    <mergeCell ref="W49:Z49"/>
    <mergeCell ref="W50:Z50"/>
    <mergeCell ref="W45:Z45"/>
    <mergeCell ref="C36:F36"/>
    <mergeCell ref="H31:K31"/>
    <mergeCell ref="H32:K32"/>
    <mergeCell ref="H33:K33"/>
    <mergeCell ref="H34:K34"/>
    <mergeCell ref="H35:K35"/>
    <mergeCell ref="H36:K36"/>
    <mergeCell ref="C31:F31"/>
    <mergeCell ref="C32:F32"/>
    <mergeCell ref="C33:F33"/>
    <mergeCell ref="C34:F34"/>
    <mergeCell ref="C37:F37"/>
    <mergeCell ref="C38:F38"/>
    <mergeCell ref="C39:F39"/>
    <mergeCell ref="C40:F40"/>
    <mergeCell ref="C41:F41"/>
    <mergeCell ref="C42:F42"/>
    <mergeCell ref="H48:K48"/>
    <mergeCell ref="H49:K49"/>
    <mergeCell ref="C50:F50"/>
    <mergeCell ref="H50:K50"/>
    <mergeCell ref="H37:K37"/>
    <mergeCell ref="H42:K42"/>
    <mergeCell ref="H43:K43"/>
    <mergeCell ref="H38:K38"/>
    <mergeCell ref="H39:K39"/>
    <mergeCell ref="H40:K40"/>
    <mergeCell ref="H41:K41"/>
    <mergeCell ref="AF19:AJ20"/>
    <mergeCell ref="AK19:AL20"/>
    <mergeCell ref="K17:P17"/>
    <mergeCell ref="B19:F20"/>
    <mergeCell ref="G19:K20"/>
    <mergeCell ref="L19:P20"/>
    <mergeCell ref="Q19:U20"/>
    <mergeCell ref="V19:Z20"/>
    <mergeCell ref="AA19:AE20"/>
    <mergeCell ref="K12:P12"/>
    <mergeCell ref="R12:AA12"/>
    <mergeCell ref="K13:P13"/>
    <mergeCell ref="R13:AA13"/>
    <mergeCell ref="B2:I4"/>
    <mergeCell ref="B5:I5"/>
    <mergeCell ref="K10:P10"/>
    <mergeCell ref="AN10:AP10"/>
    <mergeCell ref="AQ10:AS10"/>
    <mergeCell ref="B11:I14"/>
    <mergeCell ref="K11:P11"/>
    <mergeCell ref="K14:P14"/>
    <mergeCell ref="R14:AA14"/>
    <mergeCell ref="AK2:AL5"/>
    <mergeCell ref="K3:R3"/>
    <mergeCell ref="T3:AA3"/>
    <mergeCell ref="AC3:AI3"/>
    <mergeCell ref="K4:R5"/>
    <mergeCell ref="T4:AA5"/>
    <mergeCell ref="AC4:AI5"/>
    <mergeCell ref="R10:AA10"/>
    <mergeCell ref="R11:AA11"/>
    <mergeCell ref="K15:P15"/>
    <mergeCell ref="R15:AA15"/>
    <mergeCell ref="K16:P16"/>
    <mergeCell ref="R16:AA16"/>
    <mergeCell ref="R17:AA17"/>
    <mergeCell ref="H21:K21"/>
    <mergeCell ref="H22:K22"/>
    <mergeCell ref="R21:U21"/>
    <mergeCell ref="R22:U22"/>
    <mergeCell ref="AG23:AJ23"/>
    <mergeCell ref="AB24:AE24"/>
    <mergeCell ref="AG24:AJ24"/>
    <mergeCell ref="AG25:AJ25"/>
    <mergeCell ref="AB32:AE32"/>
    <mergeCell ref="AB33:AE33"/>
    <mergeCell ref="AB25:AE25"/>
    <mergeCell ref="AB26:AE26"/>
    <mergeCell ref="AB27:AE27"/>
    <mergeCell ref="AB28:AE28"/>
    <mergeCell ref="AB29:AE29"/>
    <mergeCell ref="AB30:AE30"/>
    <mergeCell ref="AB31:AE31"/>
    <mergeCell ref="AG33:AJ33"/>
    <mergeCell ref="AG34:AJ34"/>
    <mergeCell ref="AG26:AJ26"/>
    <mergeCell ref="AG27:AJ27"/>
    <mergeCell ref="AG28:AJ28"/>
    <mergeCell ref="AG29:AJ29"/>
    <mergeCell ref="AG30:AJ30"/>
    <mergeCell ref="AG31:AJ31"/>
    <mergeCell ref="AG32:AJ32"/>
    <mergeCell ref="AB36:AE36"/>
    <mergeCell ref="AB34:AE34"/>
    <mergeCell ref="AB35:AE35"/>
  </mergeCells>
  <conditionalFormatting sqref="B21 G21 L21 Q21 V21 AA21 AF21 B26 G26 L26 Q26 V26 AA26 AF26 B31 G31 L31 Q31 V31 AA31 AF31 B36 G36 L36 Q36 V36 AA36 AF36 B41 G41 L41 Q41 V41 AA41 AF41 B46 G46 L46 Q46 V46 AA46 AF46">
    <cfRule type="expression" dxfId="11" priority="9">
      <formula>INDIRECT("RC[1]",FALSE)&lt;&gt;""</formula>
    </cfRule>
  </conditionalFormatting>
  <conditionalFormatting sqref="B22:F25 B27:F30 B32:F35 B37:F40 B42:F45 B47:F50">
    <cfRule type="expression" dxfId="10" priority="10">
      <formula>$B22=$AQ$7</formula>
    </cfRule>
  </conditionalFormatting>
  <conditionalFormatting sqref="C21:F21 H21:K21 M21:P21 R21:U21 W21:Z21 AB21:AE21 AG21:AJ21 C26:F26 H26:K26 M26:P26 R26:U26 W26:Z26 AB26:AE26 AG26:AJ26 C31:F31 H31:K31 M31:P31 R31:U31 W31:Z31 AB31:AE31 AG31:AJ31 C36:F36 H36:K36 M36:P36 R36:U36 W36:Z36 AB36:AE36 AG36:AJ36 C41:F41 H41:K41 M41:P41 R41:U41 W41:Z41 AB41:AE41 AG41:AJ41 C46:F46 H46:K46 M46:P46 R46:U46 W46:Z46 AB46:AE46 AG46:AJ46">
    <cfRule type="expression" dxfId="9" priority="8">
      <formula>INDIRECT("RC",FALSE)&lt;&gt;""</formula>
    </cfRule>
  </conditionalFormatting>
  <conditionalFormatting sqref="G22:K25 G27:K30 G32:K35 G37:K40 G42:K45 G47:K50">
    <cfRule type="expression" dxfId="8" priority="11">
      <formula>$G22=$AQ$7</formula>
    </cfRule>
  </conditionalFormatting>
  <conditionalFormatting sqref="L22:P25 L27:P30 L32:P35 L37:P40 L42:P45 L47:P50">
    <cfRule type="expression" dxfId="7" priority="12">
      <formula>$L22=$AQ$7</formula>
    </cfRule>
  </conditionalFormatting>
  <conditionalFormatting sqref="Q22:U25 Q27:U30 Q32:U35 Q37:U40 Q42:U45 Q47:U50">
    <cfRule type="expression" dxfId="6" priority="13">
      <formula>$Q22=$AQ$7</formula>
    </cfRule>
  </conditionalFormatting>
  <conditionalFormatting sqref="V22:Z25 V27:Z30 V32:Z35 V37:Z40 V42:Z45 V47:Z50">
    <cfRule type="expression" dxfId="5" priority="14">
      <formula>$V22=$AQ$7</formula>
    </cfRule>
  </conditionalFormatting>
  <conditionalFormatting sqref="AA22:AE25 AA27:AE30 AA32:AE35 AA37:AE40 AA42:AE45 AA47:AE50">
    <cfRule type="expression" dxfId="4" priority="15">
      <formula>$AA22=$AQ$7</formula>
    </cfRule>
  </conditionalFormatting>
  <conditionalFormatting sqref="AF22:AJ25 AF27:AJ30 AF32:AJ35 AF37:AJ40 AF42:AJ45 AF47:AJ50">
    <cfRule type="expression" dxfId="3" priority="16">
      <formula>$AF22=$AQ$7</formula>
    </cfRule>
  </conditionalFormatting>
  <conditionalFormatting sqref="AL22 AL42">
    <cfRule type="dataBar" priority="4">
      <dataBar>
        <cfvo type="num" val="0"/>
        <cfvo type="num" val="1"/>
        <color rgb="FFB1CFFF"/>
      </dataBar>
      <extLst>
        <ext xmlns:x14="http://schemas.microsoft.com/office/spreadsheetml/2009/9/main" uri="{B025F937-C7B1-47D3-B67F-A62EFF666E3E}">
          <x14:id>{202F70FB-8AEB-C046-9229-D78AFCCEA292}</x14:id>
        </ext>
      </extLst>
    </cfRule>
  </conditionalFormatting>
  <conditionalFormatting sqref="AL27 AL47">
    <cfRule type="dataBar" priority="3">
      <dataBar>
        <cfvo type="num" val="0"/>
        <cfvo type="num" val="1"/>
        <color rgb="FFFFB6D9"/>
      </dataBar>
      <extLst>
        <ext xmlns:x14="http://schemas.microsoft.com/office/spreadsheetml/2009/9/main" uri="{B025F937-C7B1-47D3-B67F-A62EFF666E3E}">
          <x14:id>{22A79CD9-73E0-1742-8EDF-DA9D9CC69312}</x14:id>
        </ext>
      </extLst>
    </cfRule>
  </conditionalFormatting>
  <conditionalFormatting sqref="AL32">
    <cfRule type="dataBar" priority="2">
      <dataBar>
        <cfvo type="num" val="0"/>
        <cfvo type="num" val="1"/>
        <color rgb="FFA9E1E4"/>
      </dataBar>
      <extLst>
        <ext xmlns:x14="http://schemas.microsoft.com/office/spreadsheetml/2009/9/main" uri="{B025F937-C7B1-47D3-B67F-A62EFF666E3E}">
          <x14:id>{1F5581DD-310A-1044-ABA2-581DD1B5C71B}</x14:id>
        </ext>
      </extLst>
    </cfRule>
  </conditionalFormatting>
  <conditionalFormatting sqref="AL37">
    <cfRule type="dataBar" priority="1">
      <dataBar>
        <cfvo type="num" val="0"/>
        <cfvo type="num" val="1"/>
        <color rgb="FFFFDD98"/>
      </dataBar>
      <extLst>
        <ext xmlns:x14="http://schemas.microsoft.com/office/spreadsheetml/2009/9/main" uri="{B025F937-C7B1-47D3-B67F-A62EFF666E3E}">
          <x14:id>{92D8B9EF-DCF5-2E4D-A575-7DEAE54C0107}</x14:id>
        </ext>
      </extLst>
    </cfRule>
  </conditionalFormatting>
  <conditionalFormatting sqref="AL15:AM15 AV27:AV38">
    <cfRule type="expression" dxfId="2" priority="5">
      <formula>INDIRECT("R[35]C[4]",FALSE)=1</formula>
    </cfRule>
  </conditionalFormatting>
  <conditionalFormatting sqref="AQ16:AT16 BB16:BD16">
    <cfRule type="expression" dxfId="1" priority="6">
      <formula>INDIRECT("RC[4]",FALSE)</formula>
    </cfRule>
    <cfRule type="expression" dxfId="0" priority="7">
      <formula>INDIRECT("RC[3]",FALSE)</formula>
    </cfRule>
  </conditionalFormatting>
  <dataValidations count="1">
    <dataValidation type="list" allowBlank="1" showInputMessage="1" showErrorMessage="1" sqref="B22:B25 G22:G25 L22:L25 Q22:Q25 V22:V25 AA22:AA25 AF22:AF25 B27:B30 G27:G30 L27:L30 Q27:Q30 V27:V30 AA27:AA30 AF27:AF30 B32:B35 G32:G35 L32:L35 Q32:Q35 V32:V35 AA32:AA35 AF32:AF35 B37:B40 G37:G40 L37:L40 Q37:Q40 V37:V40 AA37:AA40 AF37:AF40 B42:B45 G42:G45 L42:L45 Q42:Q45 V42:V45 AA42:AA45 AF42:AF45 B47:B50 G47:G50 L47:L50 Q47:Q50 V47:V50 AA47:AA50 AF47:AF50" xr:uid="{00000000-0002-0000-0800-000000000000}">
      <formula1>$AQ$7:$AQ$8</formula1>
    </dataValidation>
  </dataValidations>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dataBar" id="{202F70FB-8AEB-C046-9229-D78AFCCEA292}">
            <x14:dataBar minLength="0" maxLength="100" gradient="0">
              <x14:cfvo type="num">
                <xm:f>0</xm:f>
              </x14:cfvo>
              <x14:cfvo type="num">
                <xm:f>1</xm:f>
              </x14:cfvo>
              <x14:negativeFillColor rgb="FFFF0000"/>
              <x14:axisColor rgb="FF000000"/>
            </x14:dataBar>
          </x14:cfRule>
          <xm:sqref>AL22 AL42</xm:sqref>
        </x14:conditionalFormatting>
        <x14:conditionalFormatting xmlns:xm="http://schemas.microsoft.com/office/excel/2006/main">
          <x14:cfRule type="dataBar" id="{22A79CD9-73E0-1742-8EDF-DA9D9CC69312}">
            <x14:dataBar minLength="0" maxLength="100" gradient="0">
              <x14:cfvo type="num">
                <xm:f>0</xm:f>
              </x14:cfvo>
              <x14:cfvo type="num">
                <xm:f>1</xm:f>
              </x14:cfvo>
              <x14:negativeFillColor rgb="FFFF0000"/>
              <x14:axisColor rgb="FF000000"/>
            </x14:dataBar>
          </x14:cfRule>
          <xm:sqref>AL27 AL47</xm:sqref>
        </x14:conditionalFormatting>
        <x14:conditionalFormatting xmlns:xm="http://schemas.microsoft.com/office/excel/2006/main">
          <x14:cfRule type="dataBar" id="{1F5581DD-310A-1044-ABA2-581DD1B5C71B}">
            <x14:dataBar minLength="0" maxLength="100" gradient="0">
              <x14:cfvo type="num">
                <xm:f>0</xm:f>
              </x14:cfvo>
              <x14:cfvo type="num">
                <xm:f>1</xm:f>
              </x14:cfvo>
              <x14:negativeFillColor rgb="FFFF0000"/>
              <x14:axisColor rgb="FF000000"/>
            </x14:dataBar>
          </x14:cfRule>
          <xm:sqref>AL32</xm:sqref>
        </x14:conditionalFormatting>
        <x14:conditionalFormatting xmlns:xm="http://schemas.microsoft.com/office/excel/2006/main">
          <x14:cfRule type="dataBar" id="{92D8B9EF-DCF5-2E4D-A575-7DEAE54C0107}">
            <x14:dataBar minLength="0" maxLength="100" gradient="0">
              <x14:cfvo type="num">
                <xm:f>0</xm:f>
              </x14:cfvo>
              <x14:cfvo type="num">
                <xm:f>1</xm:f>
              </x14:cfvo>
              <x14:negativeFillColor rgb="FFFF0000"/>
              <x14:axisColor rgb="FF000000"/>
            </x14:dataBar>
          </x14:cfRule>
          <xm:sqref>AL37</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Template/>
  <Application>Microsoft Macintosh Excel</Application>
  <DocSecurity>0</DocSecurity>
  <ScaleCrop>false</ScaleCrop>
  <HeadingPairs>
    <vt:vector size="2" baseType="variant">
      <vt:variant>
        <vt:lpstr>Worksheets</vt:lpstr>
      </vt:variant>
      <vt:variant>
        <vt:i4>8</vt:i4>
      </vt:variant>
    </vt:vector>
  </HeadingPairs>
  <TitlesOfParts>
    <vt:vector size="8" baseType="lpstr">
      <vt:lpstr>Setup</vt:lpstr>
      <vt:lpstr>Week 1</vt:lpstr>
      <vt:lpstr>Week 2</vt:lpstr>
      <vt:lpstr>Week 3</vt:lpstr>
      <vt:lpstr>Week 4</vt:lpstr>
      <vt:lpstr>Week 5</vt:lpstr>
      <vt:lpstr>Week 6</vt:lpstr>
      <vt:lpstr>Calendar</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theleomessixd10@gmail.com</cp:lastModifiedBy>
  <dcterms:created xsi:type="dcterms:W3CDTF">2025-11-26T04:40:02Z</dcterms:created>
  <dcterms:modified xsi:type="dcterms:W3CDTF">2026-01-23T07:43:37Z</dcterms:modified>
  <cp:category/>
</cp:coreProperties>
</file>